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sek.se\sek\users\amuo\Desktop\"/>
    </mc:Choice>
  </mc:AlternateContent>
  <bookViews>
    <workbookView xWindow="0" yWindow="0" windowWidth="12470" windowHeight="7370"/>
  </bookViews>
  <sheets>
    <sheet name="Contents" sheetId="1" r:id="rId1"/>
    <sheet name="Introduction" sheetId="35" r:id="rId2"/>
    <sheet name="EU CC1" sheetId="4" r:id="rId3"/>
    <sheet name="EU CC2" sheetId="5" r:id="rId4"/>
    <sheet name="EU KM1" sheetId="3" r:id="rId5"/>
    <sheet name="EU CCyB1" sheetId="6" r:id="rId6"/>
    <sheet name="EU CCyB2" sheetId="7" r:id="rId7"/>
    <sheet name="EU LR1" sheetId="8" r:id="rId8"/>
    <sheet name="EU LR2" sheetId="9" r:id="rId9"/>
    <sheet name="EU LR3" sheetId="10" r:id="rId10"/>
    <sheet name="EU OV1" sheetId="2" r:id="rId11"/>
    <sheet name="EU CQ1" sheetId="17" r:id="rId12"/>
    <sheet name="EU CQ4" sheetId="18" r:id="rId13"/>
    <sheet name="EU CQ5" sheetId="19" r:id="rId14"/>
    <sheet name="EU CR1" sheetId="15" r:id="rId15"/>
    <sheet name="EU CR1-A" sheetId="32" r:id="rId16"/>
    <sheet name="EU CR2" sheetId="16" r:id="rId17"/>
    <sheet name="EU CR3" sheetId="20" r:id="rId18"/>
    <sheet name="EU CR4" sheetId="21" r:id="rId19"/>
    <sheet name="EU CR5" sheetId="22" r:id="rId20"/>
    <sheet name="EU CR6" sheetId="23" r:id="rId21"/>
    <sheet name="EU CR7-A" sheetId="24" r:id="rId22"/>
    <sheet name="EU CR8" sheetId="25" r:id="rId23"/>
    <sheet name="EU CR10" sheetId="26" r:id="rId24"/>
    <sheet name="EU CCR1" sheetId="27" r:id="rId25"/>
    <sheet name="EU CCR2" sheetId="33" r:id="rId26"/>
    <sheet name="EU CCR4" sheetId="28" r:id="rId27"/>
    <sheet name="EU CCR5" sheetId="29" r:id="rId28"/>
    <sheet name="EU CCR8" sheetId="30" r:id="rId29"/>
    <sheet name="EU MR1" sheetId="31" r:id="rId30"/>
    <sheet name="EU LIQ1" sheetId="11" r:id="rId31"/>
    <sheet name="EU LIQ2" sheetId="12" r:id="rId32"/>
    <sheet name="EU LIQB" sheetId="13" r:id="rId33"/>
    <sheet name="FFFS 2010 7" sheetId="14" r:id="rId34"/>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28" i="14" l="1"/>
  <c r="E9" i="2" l="1"/>
  <c r="C28" i="14" l="1"/>
  <c r="D10" i="3" l="1"/>
  <c r="D11" i="3"/>
  <c r="E15" i="9" l="1"/>
  <c r="D21" i="8"/>
  <c r="D52" i="14" l="1"/>
  <c r="C52" i="14"/>
  <c r="D39" i="14"/>
  <c r="C39" i="14"/>
  <c r="N10" i="6" l="1"/>
  <c r="N11" i="6"/>
  <c r="N12" i="6"/>
  <c r="N13" i="6"/>
  <c r="N14" i="6"/>
  <c r="N15" i="6"/>
  <c r="N16" i="6"/>
  <c r="N17" i="6"/>
  <c r="N18" i="6"/>
  <c r="N19" i="6"/>
  <c r="N20" i="6"/>
  <c r="N21" i="6"/>
  <c r="N22" i="6"/>
  <c r="N23" i="6"/>
  <c r="N24" i="6"/>
  <c r="N25" i="6"/>
  <c r="N26" i="6"/>
  <c r="N27" i="6"/>
  <c r="N28" i="6"/>
  <c r="N29" i="6"/>
  <c r="N30" i="6"/>
  <c r="N31" i="6"/>
  <c r="N32" i="6"/>
  <c r="N33" i="6"/>
  <c r="N34" i="6"/>
  <c r="N35" i="6"/>
  <c r="N36" i="6"/>
  <c r="N37" i="6"/>
  <c r="N38" i="6"/>
  <c r="N39" i="6"/>
  <c r="N40" i="6"/>
  <c r="N41" i="6"/>
  <c r="N42" i="6"/>
  <c r="N43" i="6"/>
  <c r="N44" i="6"/>
  <c r="N45" i="6"/>
  <c r="N46" i="6"/>
  <c r="N47" i="6"/>
  <c r="N48" i="6"/>
  <c r="N49" i="6"/>
  <c r="N50" i="6"/>
  <c r="N51" i="6"/>
  <c r="D9" i="7"/>
  <c r="D7" i="7"/>
  <c r="N52" i="6" l="1"/>
  <c r="E33" i="2"/>
  <c r="F32" i="2"/>
  <c r="F45" i="2" s="1"/>
  <c r="E32" i="2"/>
  <c r="E45" i="2" s="1"/>
  <c r="E15" i="2"/>
  <c r="D34" i="3" l="1"/>
  <c r="D13" i="3"/>
  <c r="D9" i="3"/>
</calcChain>
</file>

<file path=xl/sharedStrings.xml><?xml version="1.0" encoding="utf-8"?>
<sst xmlns="http://schemas.openxmlformats.org/spreadsheetml/2006/main" count="2135" uniqueCount="1218">
  <si>
    <t>EU CR3</t>
  </si>
  <si>
    <t>EU CC1</t>
  </si>
  <si>
    <t>EU CC2</t>
  </si>
  <si>
    <t>EU OV1</t>
  </si>
  <si>
    <t xml:space="preserve">EU KM1 </t>
  </si>
  <si>
    <t>EU CCyB1</t>
  </si>
  <si>
    <t>EU CCyB2</t>
  </si>
  <si>
    <t xml:space="preserve">EU CCR1 </t>
  </si>
  <si>
    <t xml:space="preserve">EU CCR2 </t>
  </si>
  <si>
    <t xml:space="preserve">EU CCR4 </t>
  </si>
  <si>
    <t xml:space="preserve">EU CCR5 </t>
  </si>
  <si>
    <t xml:space="preserve">EU CCR8 </t>
  </si>
  <si>
    <t>EU CR1-A</t>
  </si>
  <si>
    <t>EU CR4</t>
  </si>
  <si>
    <t>EU CR5</t>
  </si>
  <si>
    <t>EU CR7-A</t>
  </si>
  <si>
    <t>EU CR8</t>
  </si>
  <si>
    <t>EU-SEC1 - Securitisation exposures in the non-trading book</t>
  </si>
  <si>
    <t>EU-SEC4 - Securitisation exposures in the non-trading book and associated regulatory capital requirements - institution acting as investor</t>
  </si>
  <si>
    <t>EU CR1</t>
  </si>
  <si>
    <t>EU CQ1</t>
  </si>
  <si>
    <t>EU CQ1: Credit quality of forborne exposures</t>
  </si>
  <si>
    <t>EU MR1</t>
  </si>
  <si>
    <t>EU MR2-A - Market risk under the internal Model Approach (IMA)</t>
  </si>
  <si>
    <t>EU MR2-B - RWA flow statements of market risk exposures under the IMA</t>
  </si>
  <si>
    <t>EU MR3 - IMA values for trading portfolios</t>
  </si>
  <si>
    <t>EU MR4 - Comparison of VaR estimates with gains/losses</t>
  </si>
  <si>
    <t>EU LR1</t>
  </si>
  <si>
    <t>EU LR2</t>
  </si>
  <si>
    <t>EU LR3</t>
  </si>
  <si>
    <t>EU LIQ1</t>
  </si>
  <si>
    <t>EU LIQ2</t>
  </si>
  <si>
    <t xml:space="preserve">EU LIQ2: Net Stable Funding Ratio </t>
  </si>
  <si>
    <t>EU LIQB</t>
  </si>
  <si>
    <t>EU CQ4</t>
  </si>
  <si>
    <t>EU CQ5</t>
  </si>
  <si>
    <t xml:space="preserve">EU CQ7- Collateral obtained by taking possession and execution processes </t>
  </si>
  <si>
    <t xml:space="preserve">EU CR10 </t>
  </si>
  <si>
    <t>EU CR2</t>
  </si>
  <si>
    <t>EU CR6</t>
  </si>
  <si>
    <t>FFFS 2010 7</t>
  </si>
  <si>
    <t>Not applicable</t>
  </si>
  <si>
    <t>Contents</t>
  </si>
  <si>
    <t>SEK</t>
  </si>
  <si>
    <t>Credit risk</t>
  </si>
  <si>
    <t>Counterparty credit risk</t>
  </si>
  <si>
    <t>Market risk</t>
  </si>
  <si>
    <t>Liquidity risk</t>
  </si>
  <si>
    <t>Introduction</t>
  </si>
  <si>
    <t>EU CC1: Composition of regulatory own funds</t>
  </si>
  <si>
    <t>EU CC2: Reconciliation of regulatory own funds to balance sheet in the audited financial statements</t>
  </si>
  <si>
    <t>EU CCyB1: Geographical distribution of credit exposures relevant for the calculation of the countercyclical buffer</t>
  </si>
  <si>
    <t xml:space="preserve">EU CCyB2: Amount of institution:specific countercyclical capital buffer </t>
  </si>
  <si>
    <t>EU KM1: Key metrics template</t>
  </si>
  <si>
    <t>EU OV1: Overview of risk weighted exposure amounts</t>
  </si>
  <si>
    <t>EU LR1: LRSum – Summary reconciliation of accounting assets and leverage ratio exposures</t>
  </si>
  <si>
    <t>EU LR2: LRCom – Leverage ratio common disclosure</t>
  </si>
  <si>
    <t>EU LR3: LRSpl: Split:up of on balance sheet exposures (excluding derivatives, SFTs and exempted exposures)</t>
  </si>
  <si>
    <t>EU CQ4: Quality of non:performing exposures by geography</t>
  </si>
  <si>
    <t>EU CQ5:  Credit quality of loans and advances to non:financial corporations by industry</t>
  </si>
  <si>
    <t xml:space="preserve">EU CR1: Performing and non:performing exposures and related provisions. </t>
  </si>
  <si>
    <t>EU CR1-A:  Maturity of exposures</t>
  </si>
  <si>
    <t>EU CR3:  CRM techniques overview:  Disclosure of the use of credit risk mitigation techniques</t>
  </si>
  <si>
    <t>EU CR4: standardised approach – Credit risk exposure and CRM effects</t>
  </si>
  <si>
    <t>EU CR5: standardised approach</t>
  </si>
  <si>
    <t>EU CR7-A: IRB approach – Disclosure of the extent of the use of CRM techniques</t>
  </si>
  <si>
    <t xml:space="preserve">EU CR8:  RWEA flow statements of credit risk exposures under the IRB approach </t>
  </si>
  <si>
    <t>EU CR10: Specialised lending and equity exposures under the simple riskweighted approach</t>
  </si>
  <si>
    <t>EU CCR1: Analysis of CCR exposure by approach</t>
  </si>
  <si>
    <t>EU CCR2: Transactions subject to own funds requirements for CVA risk</t>
  </si>
  <si>
    <t>EU CCR4: IRB approach – CCR exposures by exposure class and PD scale</t>
  </si>
  <si>
    <t>EU CCR5: Composition of collateral for CCR exposures</t>
  </si>
  <si>
    <t>EU CCR8: Exposures to CCPs</t>
  </si>
  <si>
    <t>EU MR1: Market risk under the standardised approach</t>
  </si>
  <si>
    <t>EU LIQ1: Quantitative information of LCR</t>
  </si>
  <si>
    <t>EU LIQB:  on qualitative information on LCR, which complements template EU LIQ1.</t>
  </si>
  <si>
    <t>EU CR2: Changes in the stock of non-performing loans and advances</t>
  </si>
  <si>
    <t xml:space="preserve">EU CR6: IRB Approach – Credit risk exposures by exposure class and PD range </t>
  </si>
  <si>
    <t>EU-SEC2 - Securitisation exposures in the trading book</t>
  </si>
  <si>
    <t>EU-SEC3 - Securitisation exposures in the non-trading book and associated regulatory capital requirements - institution acting as originator or as sponsor</t>
  </si>
  <si>
    <t>EU-SEC5 - Exposures securitised by the institution - Exposures in default and specific credit risk adjustments</t>
  </si>
  <si>
    <t>N/A</t>
  </si>
  <si>
    <t>EU CR2a - Changes in the stock of non-performing loans and advances and related net accumulated recoveries</t>
  </si>
  <si>
    <t>EU CQ2 - Quality of forbearance</t>
  </si>
  <si>
    <t>EU CQ6 - Collateral valuation - loans and advances</t>
  </si>
  <si>
    <t>EU CQ8 - Collateral obtained by taking possession and execution processes – vintage breakdown</t>
  </si>
  <si>
    <t>SEK does not have any credit derivatives.</t>
  </si>
  <si>
    <t>Own funds and Key metrics template</t>
  </si>
  <si>
    <t>a</t>
  </si>
  <si>
    <t>1</t>
  </si>
  <si>
    <t>Total risk exposure amount</t>
  </si>
  <si>
    <t>2</t>
  </si>
  <si>
    <t>Institution specific countercyclical capital buffer rate</t>
  </si>
  <si>
    <t>3</t>
  </si>
  <si>
    <t>Institution specific countercyclical capital buffer requirement</t>
  </si>
  <si>
    <t>b</t>
  </si>
  <si>
    <t>c</t>
  </si>
  <si>
    <t>d</t>
  </si>
  <si>
    <t>e</t>
  </si>
  <si>
    <t>30 Jun 2021</t>
  </si>
  <si>
    <t>31 Mar 2021</t>
  </si>
  <si>
    <t>31 Dec 2020</t>
  </si>
  <si>
    <t>30 Sep 2020</t>
  </si>
  <si>
    <t>30 Jun 2020</t>
  </si>
  <si>
    <t>Available own funds (amounts)</t>
  </si>
  <si>
    <t xml:space="preserve">Common Equity Tier 1 (CET1) capital </t>
  </si>
  <si>
    <t xml:space="preserve">Tier 1 capital </t>
  </si>
  <si>
    <t xml:space="preserve">Total capital </t>
  </si>
  <si>
    <t>Risk-weighted exposure amounts</t>
  </si>
  <si>
    <t>4</t>
  </si>
  <si>
    <t>Capital ratios  (as a percentage of risk-weighted exposure amount)</t>
  </si>
  <si>
    <t>5</t>
  </si>
  <si>
    <t>Common Equity Tier 1 ratio (%)</t>
  </si>
  <si>
    <t>6</t>
  </si>
  <si>
    <t>Tier 1 ratio (%)</t>
  </si>
  <si>
    <t>7</t>
  </si>
  <si>
    <t>Total capital ratio (%)</t>
  </si>
  <si>
    <t>Additional own funds requirements to address risks other than the risk of excessive leverage (as a percentage of risk-weighted exposure amount)</t>
  </si>
  <si>
    <t>EU 7a</t>
  </si>
  <si>
    <t xml:space="preserve">Additional own funds requirements to address risks other than the risk of 
excessive leverage (%) </t>
  </si>
  <si>
    <t>EU 7b</t>
  </si>
  <si>
    <t xml:space="preserve">     of which: to be made up of CET1 capital (percentage points)</t>
  </si>
  <si>
    <t>EU 7c</t>
  </si>
  <si>
    <t xml:space="preserve">     of which: to be made up of Tier 1 capital (percentage points)</t>
  </si>
  <si>
    <t>EU 7d</t>
  </si>
  <si>
    <t>Total SREP own funds requirements (%)</t>
  </si>
  <si>
    <t>Combined buffer and overall capital requirement (as a percentage of risk-weighted exposure amount)</t>
  </si>
  <si>
    <t>8</t>
  </si>
  <si>
    <t>Capital conservation buffer (%)</t>
  </si>
  <si>
    <t>EU 8a</t>
  </si>
  <si>
    <t>Conservation buffer due to macro-prudential or systemic risk identified at 
the level of a Member State (%)</t>
  </si>
  <si>
    <t>9</t>
  </si>
  <si>
    <t>Institution specific countercyclical capital buffer (%)</t>
  </si>
  <si>
    <t>EU 9a</t>
  </si>
  <si>
    <t>Systemic risk buffer (%)</t>
  </si>
  <si>
    <t>10</t>
  </si>
  <si>
    <t>Global Systemically Important Institution buffer (%)</t>
  </si>
  <si>
    <t>EU 10a</t>
  </si>
  <si>
    <t>Other Systemically Important Institution buffer (%)</t>
  </si>
  <si>
    <t>11</t>
  </si>
  <si>
    <t>Combined buffer requirement (%)</t>
  </si>
  <si>
    <t>EU 11a</t>
  </si>
  <si>
    <t>Overall capital requirements (%)</t>
  </si>
  <si>
    <t>12</t>
  </si>
  <si>
    <t>CET1 available after meeting the total SREP own funds requirements (%)</t>
  </si>
  <si>
    <t>Leverage ratio</t>
  </si>
  <si>
    <t>13</t>
  </si>
  <si>
    <t>Total exposure measure</t>
  </si>
  <si>
    <t>14</t>
  </si>
  <si>
    <t>Leverage ratio (%)</t>
  </si>
  <si>
    <t>Additional own funds requirements to address the risk of excessive leverage (as a percentage of total exposure measure)</t>
  </si>
  <si>
    <t>EU 14a</t>
  </si>
  <si>
    <t xml:space="preserve">Additional own funds requirements to address the risk of excessive leverage (%) </t>
  </si>
  <si>
    <t>EU 14b</t>
  </si>
  <si>
    <t>EU 14c</t>
  </si>
  <si>
    <t>Total SREP leverage ratio requirements (%)</t>
  </si>
  <si>
    <t>Leverage ratio buffer and overall leverage ratio requirement (as a percentage of total exposure measure)</t>
  </si>
  <si>
    <t>EU 14d</t>
  </si>
  <si>
    <t>Leverage ratio buffer requirement (%)</t>
  </si>
  <si>
    <t>EU 14e</t>
  </si>
  <si>
    <t>Overall leverage ratio requirement (%)</t>
  </si>
  <si>
    <t>Liquidity Coverage Ratio</t>
  </si>
  <si>
    <t>15</t>
  </si>
  <si>
    <t xml:space="preserve">Total high-quality liquid assets (HQLA) (Weighted value -average)               </t>
  </si>
  <si>
    <t>EU 16a</t>
  </si>
  <si>
    <t xml:space="preserve">Cash outflows - Total weighted value                                                 </t>
  </si>
  <si>
    <t>EU 16b</t>
  </si>
  <si>
    <t xml:space="preserve">Cash inflows - Total weighted value                                                     </t>
  </si>
  <si>
    <t>16</t>
  </si>
  <si>
    <t xml:space="preserve">Total net cash outflows (adjusted value)                 </t>
  </si>
  <si>
    <t>17</t>
  </si>
  <si>
    <t xml:space="preserve">Liquidity coverage ratio (%)                                                                         </t>
  </si>
  <si>
    <t>Net Stable Funding Ratio</t>
  </si>
  <si>
    <t>18</t>
  </si>
  <si>
    <t>Total available stable funding</t>
  </si>
  <si>
    <t>19</t>
  </si>
  <si>
    <t>Total required stable funding</t>
  </si>
  <si>
    <t>20</t>
  </si>
  <si>
    <t>NSFR ratio (%)</t>
  </si>
  <si>
    <t xml:space="preserve">Capital requirements and REA </t>
  </si>
  <si>
    <t>Skr mn</t>
  </si>
  <si>
    <t>Total risk exposure amounts (TREA)</t>
  </si>
  <si>
    <t>Total own funds 
requirements</t>
  </si>
  <si>
    <t>Credit risk (excluding CCR)</t>
  </si>
  <si>
    <t xml:space="preserve">Of which the standardised approach </t>
  </si>
  <si>
    <t>Of which the Foundation IRB (F-IRB) approach</t>
  </si>
  <si>
    <t>Of which slotting approach</t>
  </si>
  <si>
    <t>EU 4a</t>
  </si>
  <si>
    <t>Of which equities under the simple riskweighted approach</t>
  </si>
  <si>
    <t xml:space="preserve">Of which the Advanced IRB (A-IRB) approach </t>
  </si>
  <si>
    <t xml:space="preserve">Counterparty credit risk - CCR </t>
  </si>
  <si>
    <t>Of which internal model method (IMM)</t>
  </si>
  <si>
    <t>Of which exposures to a CCP</t>
  </si>
  <si>
    <t>EU 8b</t>
  </si>
  <si>
    <t>Of which credit valuation adjustment - CVA</t>
  </si>
  <si>
    <t>Of which other CCR</t>
  </si>
  <si>
    <t xml:space="preserve">Settlement risk </t>
  </si>
  <si>
    <t>Securitisation exposures in the non-trading book (after the cap)</t>
  </si>
  <si>
    <t xml:space="preserve">Of which SEC-IRBA approach </t>
  </si>
  <si>
    <t>Of which SEC-ERBA (including IAA)</t>
  </si>
  <si>
    <t xml:space="preserve">Of which SEC-SA approach </t>
  </si>
  <si>
    <t>EU 19a</t>
  </si>
  <si>
    <t>Of which 1250% / deduction</t>
  </si>
  <si>
    <t>Position, foreign exchange and commodities risks (Market risk)</t>
  </si>
  <si>
    <t>21</t>
  </si>
  <si>
    <t>22</t>
  </si>
  <si>
    <t xml:space="preserve">Of which IMA </t>
  </si>
  <si>
    <t>EU 22a</t>
  </si>
  <si>
    <t>Large exposures</t>
  </si>
  <si>
    <t>23</t>
  </si>
  <si>
    <t>Operational risk</t>
  </si>
  <si>
    <t>EU 23a</t>
  </si>
  <si>
    <t xml:space="preserve">Of which basic indicator approach </t>
  </si>
  <si>
    <t>EU 23b</t>
  </si>
  <si>
    <t xml:space="preserve">Of which standardised approach </t>
  </si>
  <si>
    <t>EU 23c</t>
  </si>
  <si>
    <t xml:space="preserve">Of which advanced measurement approach </t>
  </si>
  <si>
    <t>24</t>
  </si>
  <si>
    <t>Amounts below the thresholds for deduction (subject
to 250% risk weight)</t>
  </si>
  <si>
    <t>25</t>
  </si>
  <si>
    <t>26</t>
  </si>
  <si>
    <t>27</t>
  </si>
  <si>
    <t>28</t>
  </si>
  <si>
    <t>29</t>
  </si>
  <si>
    <t>Total</t>
  </si>
  <si>
    <t>Scope of consolidation: (solo/consolidated)</t>
  </si>
  <si>
    <t>Solo</t>
  </si>
  <si>
    <t>f</t>
  </si>
  <si>
    <t>g</t>
  </si>
  <si>
    <t>h</t>
  </si>
  <si>
    <t>Total weighteE value (average)</t>
  </si>
  <si>
    <t>EU 1a</t>
  </si>
  <si>
    <t>Quarter ending on (DD Month YYY)</t>
  </si>
  <si>
    <t>Q2 2021</t>
  </si>
  <si>
    <t>Q1 2021</t>
  </si>
  <si>
    <t>Q4 2020</t>
  </si>
  <si>
    <t>Q3 2020</t>
  </si>
  <si>
    <t>EU 1b</t>
  </si>
  <si>
    <t>Number of data points used in the calculation of averages</t>
  </si>
  <si>
    <t>HIGH-QUALITY LIQUID ASSETS</t>
  </si>
  <si>
    <t>Total high-quality liquid assets (HQLA)</t>
  </si>
  <si>
    <t>CASH - OUTFLOWS</t>
  </si>
  <si>
    <t>Retail deposits and deposits from small business customers, 
of which:</t>
  </si>
  <si>
    <t>Stable deposits</t>
  </si>
  <si>
    <t>Less stable deposits</t>
  </si>
  <si>
    <t>Unsecured wholesale funding</t>
  </si>
  <si>
    <t>Operational deposits (all counterparties) and deposits in 
networks of cooperative banks</t>
  </si>
  <si>
    <t>Non-operational deposits (all counterparties)</t>
  </si>
  <si>
    <t>Unsecured debt</t>
  </si>
  <si>
    <t>Secured wholesale funding</t>
  </si>
  <si>
    <t>Additional requirements</t>
  </si>
  <si>
    <t>Outflows related to derivative exposures and other collateral 
requirements</t>
  </si>
  <si>
    <t>Outflows related to loss of funding on debt products</t>
  </si>
  <si>
    <t>Credit and liquidity facilities</t>
  </si>
  <si>
    <t>Other contractual funding obligations</t>
  </si>
  <si>
    <t>Other contingent funding obligations</t>
  </si>
  <si>
    <t>TOTAL CASH OUTFLOWS</t>
  </si>
  <si>
    <t>CASH - INFLOWS</t>
  </si>
  <si>
    <t>Secured lending (e.g. reverse repos)</t>
  </si>
  <si>
    <t>Inflows from fully performing exposures</t>
  </si>
  <si>
    <t>Other cash inflows</t>
  </si>
  <si>
    <t>EU-19a</t>
  </si>
  <si>
    <t>(Difference between total weighted inflows and total weighted 
outflows arising from transactions in third countries where 
there are transfer restrictions or which are denominated in 
non-convertible currencies)</t>
  </si>
  <si>
    <t>EU-19b</t>
  </si>
  <si>
    <t>(Excess inflows from a related specialised credit institution)</t>
  </si>
  <si>
    <t>TOTAL CASH INFLOWS</t>
  </si>
  <si>
    <t>EU-20a</t>
  </si>
  <si>
    <t>Fully exempt inflows</t>
  </si>
  <si>
    <t>EU-20b</t>
  </si>
  <si>
    <t>Inflows subject to 90% cap</t>
  </si>
  <si>
    <t>EU-20c</t>
  </si>
  <si>
    <t>Inflows subject to 75% cap</t>
  </si>
  <si>
    <t xml:space="preserve">TOTAL ADJUSTED VALUE </t>
  </si>
  <si>
    <t>EU-21</t>
  </si>
  <si>
    <t>LIQUIDITY BUFFER</t>
  </si>
  <si>
    <t>TOTAL NET CASH OUTFLOWS</t>
  </si>
  <si>
    <t>LIQUIDITY COVERAGE RATIO</t>
  </si>
  <si>
    <t>In accordance with Article 451a(3) CRR</t>
  </si>
  <si>
    <t xml:space="preserve">
(in currency amount)</t>
  </si>
  <si>
    <t>Unweighted value by residual maturity</t>
  </si>
  <si>
    <t>Weighted value</t>
  </si>
  <si>
    <t>No maturity</t>
  </si>
  <si>
    <t>&lt; 6 months</t>
  </si>
  <si>
    <t>6 months to &lt; 1yr</t>
  </si>
  <si>
    <t>&gt;= 1yr</t>
  </si>
  <si>
    <t>Available stable funding (ASF) Items</t>
  </si>
  <si>
    <t>Capital items and instruments</t>
  </si>
  <si>
    <t xml:space="preserve">  Own funds</t>
  </si>
  <si>
    <t xml:space="preserve">  Other capital instruments</t>
  </si>
  <si>
    <t>Retail deposits</t>
  </si>
  <si>
    <t xml:space="preserve">  Stable deposits</t>
  </si>
  <si>
    <t xml:space="preserve">  Less stable deposits</t>
  </si>
  <si>
    <t>Wholesale funding:</t>
  </si>
  <si>
    <t xml:space="preserve">  Operational deposits</t>
  </si>
  <si>
    <t xml:space="preserve">  Other wholesale funding</t>
  </si>
  <si>
    <t>Interdependent liabilities</t>
  </si>
  <si>
    <t xml:space="preserve">Other liabilities: </t>
  </si>
  <si>
    <t xml:space="preserve">  NSFR derivative liabilities </t>
  </si>
  <si>
    <t xml:space="preserve">  All other liabilities and capital instruments not 
  included in the above categories</t>
  </si>
  <si>
    <t>Total available stable funding (ASF)</t>
  </si>
  <si>
    <t>Required stable funding (RSF) Items</t>
  </si>
  <si>
    <t>EU-15a</t>
  </si>
  <si>
    <t>Assets encumbered for a residual maturity 
of one year or more in a cover pool</t>
  </si>
  <si>
    <t>Deposits held at other financial institutions
 for operational purposes</t>
  </si>
  <si>
    <t>Performing loans and securities:</t>
  </si>
  <si>
    <t xml:space="preserve">  Performing securities financing transactions with 
  financial customers collateralised by Level 1 HQLA 
  subject to 0% haircut</t>
  </si>
  <si>
    <t xml:space="preserve">  Performing securities financing transactions with 
  financial customer collateralised by other assets 
  and loans and advances to financial institutions</t>
  </si>
  <si>
    <t xml:space="preserve">  Performing loans to non- financial corporate clients,
  loans to retail and small business customers, and 
  loans to sovereigns, and PSEs, of which:</t>
  </si>
  <si>
    <t xml:space="preserve">     With a risk weight of less than or equal to 35%
     under the Basel II Standardised Approach for
     credit risk</t>
  </si>
  <si>
    <t xml:space="preserve">  Performing residential mortgages, of which: </t>
  </si>
  <si>
    <t xml:space="preserve">     With a risk weight of less than or equal to 35% 
     under the Basel II Standardised Approach for 
     credit risk</t>
  </si>
  <si>
    <t xml:space="preserve">  Other loans and securities that are not in default 
  and do not qualify as HQLA, including exchange-traded 
  equities and trade finance on-balance sheet products</t>
  </si>
  <si>
    <t>Interdependent assets</t>
  </si>
  <si>
    <t xml:space="preserve">Other assets: </t>
  </si>
  <si>
    <t xml:space="preserve">  Physical traded commodities</t>
  </si>
  <si>
    <t xml:space="preserve">  Assets posted as initial margin for derivative contracts and contributions to default funds of CCPs</t>
  </si>
  <si>
    <t xml:space="preserve">  NSFR derivative assets </t>
  </si>
  <si>
    <t>30</t>
  </si>
  <si>
    <t xml:space="preserve">  NSFR derivative liabilities before deduction of variation margin posted </t>
  </si>
  <si>
    <t>31</t>
  </si>
  <si>
    <t xml:space="preserve">  All other assets not included in the above categories</t>
  </si>
  <si>
    <t>32</t>
  </si>
  <si>
    <t>Off-balance sheet items</t>
  </si>
  <si>
    <t>33</t>
  </si>
  <si>
    <t>Total RSF</t>
  </si>
  <si>
    <t>34</t>
  </si>
  <si>
    <t>Net Stable Funding Ratio (%)</t>
  </si>
  <si>
    <t>Replacement
cost (RC)</t>
  </si>
  <si>
    <t>Potential
future
exposure
(PFE)</t>
  </si>
  <si>
    <t>EEPE</t>
  </si>
  <si>
    <t>Alpha used for 
computing
regulatory
exposure
value</t>
  </si>
  <si>
    <t>Exposure
value
pre-CRM</t>
  </si>
  <si>
    <t>Exposure
value 
post-CRM</t>
  </si>
  <si>
    <t>Exposure
value</t>
  </si>
  <si>
    <t>RWEA</t>
  </si>
  <si>
    <t>EU-1</t>
  </si>
  <si>
    <t>EU - Original Exposure Method (for derivatives)</t>
  </si>
  <si>
    <t>1.4</t>
  </si>
  <si>
    <t>EU-2</t>
  </si>
  <si>
    <t>EU - Simplified SA-CCR (for derivatives)</t>
  </si>
  <si>
    <t>SA-CCR (for derivatives)</t>
  </si>
  <si>
    <t>IMM (for derivatives and SFTs)</t>
  </si>
  <si>
    <t>2a</t>
  </si>
  <si>
    <t>Of which securities financing transactions netting sets</t>
  </si>
  <si>
    <t>2b</t>
  </si>
  <si>
    <t>Of which derivatives and long settlement transactions netting sets</t>
  </si>
  <si>
    <t>2c</t>
  </si>
  <si>
    <t>Of which from contractual cross-product netting sets</t>
  </si>
  <si>
    <t>Financial collateral simple method (for SFTs)</t>
  </si>
  <si>
    <t>Financial collateral comprehensive method (for SFTs)</t>
  </si>
  <si>
    <t>VaR for SFTs</t>
  </si>
  <si>
    <t>Collateral used in derivative transactions</t>
  </si>
  <si>
    <t>Collateral used in SFTs</t>
  </si>
  <si>
    <t>Collateral type</t>
  </si>
  <si>
    <t>Fair value of collateral received</t>
  </si>
  <si>
    <t>Fair value of posted collateral</t>
  </si>
  <si>
    <t>Segregated</t>
  </si>
  <si>
    <t>Unsegregated</t>
  </si>
  <si>
    <t>Cash – domestic currency</t>
  </si>
  <si>
    <t>Cash – other currencies</t>
  </si>
  <si>
    <t>Domestic sovereign debt</t>
  </si>
  <si>
    <t>Other sovereign debt</t>
  </si>
  <si>
    <t>Government agency debt</t>
  </si>
  <si>
    <t>Corporate bonds</t>
  </si>
  <si>
    <t>Equity securities</t>
  </si>
  <si>
    <t>Other collateral</t>
  </si>
  <si>
    <t xml:space="preserve">Exposure value </t>
  </si>
  <si>
    <t>Exposures to QCCPs (total)</t>
  </si>
  <si>
    <t>Exposures for trades at QCCPs (excluding initial margin and default fund contributions); of which</t>
  </si>
  <si>
    <t xml:space="preserve">   (i) OTC derivatives</t>
  </si>
  <si>
    <t xml:space="preserve">   (ii) Exchange-traded derivatives</t>
  </si>
  <si>
    <t xml:space="preserve">   (iii) SFTs</t>
  </si>
  <si>
    <t xml:space="preserve">   (iv) Netting sets where cross-product netting has been approved</t>
  </si>
  <si>
    <t>Segregated initial margin</t>
  </si>
  <si>
    <t>Non-segregated initial margin</t>
  </si>
  <si>
    <t>Prefunded default fund contributions</t>
  </si>
  <si>
    <t>Unfunded default fund contributions</t>
  </si>
  <si>
    <t>Exposures to non-QCCPs (total)</t>
  </si>
  <si>
    <t>Exposures for trades at non-QCCPs (excluding initial margin and default fund contributions); of which</t>
  </si>
  <si>
    <t>Gross carrying amount/nominal amount of exposures with forbearance measures</t>
  </si>
  <si>
    <t>Accumulated impairment, accumulated negative
 changes in fair value due to credit risk and provisions</t>
  </si>
  <si>
    <t>Collateral received and financial guarantees received 
on forborne exposures</t>
  </si>
  <si>
    <t>Performing 
forborne</t>
  </si>
  <si>
    <t>Non-performing forborne</t>
  </si>
  <si>
    <t>On performing 
forborne exposures</t>
  </si>
  <si>
    <t>On non-performing 
forborne exposures</t>
  </si>
  <si>
    <t>Of which collateral and financial guarantees 
received on non-performing exposures with 
forbearance measures</t>
  </si>
  <si>
    <t>Of which defaulted</t>
  </si>
  <si>
    <t>Of which impaired</t>
  </si>
  <si>
    <t>005</t>
  </si>
  <si>
    <t>Cash balances at central banks and other demand deposits</t>
  </si>
  <si>
    <t>010</t>
  </si>
  <si>
    <t>Loans and advances</t>
  </si>
  <si>
    <t>020</t>
  </si>
  <si>
    <t xml:space="preserve">     Central banks</t>
  </si>
  <si>
    <t>030</t>
  </si>
  <si>
    <t xml:space="preserve">     General governments</t>
  </si>
  <si>
    <t>040</t>
  </si>
  <si>
    <t xml:space="preserve">     Credit institutions</t>
  </si>
  <si>
    <t>050</t>
  </si>
  <si>
    <t xml:space="preserve">     Other financial corporations</t>
  </si>
  <si>
    <t>060</t>
  </si>
  <si>
    <t xml:space="preserve">     Non-financial corporations</t>
  </si>
  <si>
    <t>070</t>
  </si>
  <si>
    <t xml:space="preserve">     Households</t>
  </si>
  <si>
    <t>080</t>
  </si>
  <si>
    <t>Debt Securities</t>
  </si>
  <si>
    <t>090</t>
  </si>
  <si>
    <t>Loan commitments given</t>
  </si>
  <si>
    <t>100</t>
  </si>
  <si>
    <t>Gross carrying/nominal amount</t>
  </si>
  <si>
    <t>Accumulated 
impairment</t>
  </si>
  <si>
    <t>Provisions on off-balance
sheet commitments and 
financial guarantees given</t>
  </si>
  <si>
    <t>Accumulated negative changes 
in fair value due to credit risk 
on non-performing exposures</t>
  </si>
  <si>
    <t>Of which non-performing</t>
  </si>
  <si>
    <t>Of which subject 
to impairment</t>
  </si>
  <si>
    <t>On-balance-sheet exposures</t>
  </si>
  <si>
    <t>Brazil</t>
  </si>
  <si>
    <t>Finland</t>
  </si>
  <si>
    <t>Germany</t>
  </si>
  <si>
    <t>Other countries</t>
  </si>
  <si>
    <t>Sweden</t>
  </si>
  <si>
    <t>United States</t>
  </si>
  <si>
    <t>Off-balance-sheet exposures</t>
  </si>
  <si>
    <t>Angola</t>
  </si>
  <si>
    <t>Denmark</t>
  </si>
  <si>
    <t>Ghana</t>
  </si>
  <si>
    <t>Saudi Arabia</t>
  </si>
  <si>
    <t>United Kingdom</t>
  </si>
  <si>
    <t>150</t>
  </si>
  <si>
    <t>Gross carrying amount</t>
  </si>
  <si>
    <t>Accumulated negative 
changes in fair value 
due to credit risk 
on non-performing 
exposures</t>
  </si>
  <si>
    <t>Of which loans and
 advances subject 
to impairment</t>
  </si>
  <si>
    <t>Agriculture, forestry and fishing</t>
  </si>
  <si>
    <t>Mining and quarrying</t>
  </si>
  <si>
    <t>Manufacturing</t>
  </si>
  <si>
    <t>Electricity, gas, steam and air conditioning supply</t>
  </si>
  <si>
    <t>Water supply</t>
  </si>
  <si>
    <t>Construction</t>
  </si>
  <si>
    <t>Wholesale and retail trade</t>
  </si>
  <si>
    <t>Transport and storage</t>
  </si>
  <si>
    <t>Accommodation and food service activities</t>
  </si>
  <si>
    <t>Information and communication</t>
  </si>
  <si>
    <t>110</t>
  </si>
  <si>
    <t>Financial and insurance activities</t>
  </si>
  <si>
    <t>120</t>
  </si>
  <si>
    <t>Real estate activities</t>
  </si>
  <si>
    <t>130</t>
  </si>
  <si>
    <t>Professional, scientific and technical activities</t>
  </si>
  <si>
    <t>140</t>
  </si>
  <si>
    <t>Administrative and support service activities</t>
  </si>
  <si>
    <t>Public administration and defense, compulsory social security</t>
  </si>
  <si>
    <t>160</t>
  </si>
  <si>
    <t>Education</t>
  </si>
  <si>
    <t>170</t>
  </si>
  <si>
    <t>Human health services and social work activities</t>
  </si>
  <si>
    <t>180</t>
  </si>
  <si>
    <t>Arts, entertainment and recreation</t>
  </si>
  <si>
    <t>190</t>
  </si>
  <si>
    <t>Other services</t>
  </si>
  <si>
    <t>200</t>
  </si>
  <si>
    <t>i</t>
  </si>
  <si>
    <t>j</t>
  </si>
  <si>
    <t>k</t>
  </si>
  <si>
    <t>l</t>
  </si>
  <si>
    <t>m</t>
  </si>
  <si>
    <t>n</t>
  </si>
  <si>
    <t>o</t>
  </si>
  <si>
    <t>Gross carrying amount/nominal amount</t>
  </si>
  <si>
    <t>Accumulated impairment, accumulated negative changes in fair value 
due to credit risk and provisions</t>
  </si>
  <si>
    <t>Accumulated
partial 
write-off</t>
  </si>
  <si>
    <t>Collateral and financial 
guarantees received</t>
  </si>
  <si>
    <t>Performing exposures</t>
  </si>
  <si>
    <t>Non-performing exposures</t>
  </si>
  <si>
    <t>Performing exposures – 
accumulated impairment 
and provisions</t>
  </si>
  <si>
    <t xml:space="preserve">Non-performing exposures – 
accumulated impairment, 
accumulated negative 
changes in fair value due 
to credit risk and provisions </t>
  </si>
  <si>
    <t>On performing
exposures</t>
  </si>
  <si>
    <t>On non-performing 
exposures</t>
  </si>
  <si>
    <t>Of which
stage 1</t>
  </si>
  <si>
    <t>Of which 
stage 2</t>
  </si>
  <si>
    <t>Of which
stage 2</t>
  </si>
  <si>
    <t>Of which
stage 3</t>
  </si>
  <si>
    <t>Central banks</t>
  </si>
  <si>
    <t>General governments</t>
  </si>
  <si>
    <t>Credit institutions</t>
  </si>
  <si>
    <t>Other financial corporations</t>
  </si>
  <si>
    <t>Non-financial corporations</t>
  </si>
  <si>
    <t xml:space="preserve">          Of which SMEs</t>
  </si>
  <si>
    <t>Households</t>
  </si>
  <si>
    <t>Debt securities</t>
  </si>
  <si>
    <t>210</t>
  </si>
  <si>
    <t>220</t>
  </si>
  <si>
    <t>Net exposure value</t>
  </si>
  <si>
    <t>On demand</t>
  </si>
  <si>
    <t>&lt;= 1 year</t>
  </si>
  <si>
    <t>&gt; 1 year &lt;= 5 years</t>
  </si>
  <si>
    <t>&gt; 5 years</t>
  </si>
  <si>
    <t>No stated maturity</t>
  </si>
  <si>
    <t xml:space="preserve">         Gross carrying amount</t>
  </si>
  <si>
    <t>Initial stock of non-performing loans and advances</t>
  </si>
  <si>
    <t>Inflows to non-performing portfolios</t>
  </si>
  <si>
    <t>Outflows from non-performing portfolios</t>
  </si>
  <si>
    <t>Outflows due to write-offs</t>
  </si>
  <si>
    <t>Outflow due to other situations</t>
  </si>
  <si>
    <t>Final stock of non-performing loans and advances</t>
  </si>
  <si>
    <t>RWEAs</t>
  </si>
  <si>
    <t>Outright products</t>
  </si>
  <si>
    <t>Interest rate risk (general and specific)</t>
  </si>
  <si>
    <t>Equity risk (general and specific)</t>
  </si>
  <si>
    <t>Foreign exchange risk</t>
  </si>
  <si>
    <t xml:space="preserve">Commodity risk </t>
  </si>
  <si>
    <t xml:space="preserve">Options </t>
  </si>
  <si>
    <t>Simplified approach</t>
  </si>
  <si>
    <t>Delta-plus approach</t>
  </si>
  <si>
    <t>Scenario approach</t>
  </si>
  <si>
    <t>Securitisation (specific risk)</t>
  </si>
  <si>
    <t>General credit exposures</t>
  </si>
  <si>
    <t>Relevant credit exposures – Market risk</t>
  </si>
  <si>
    <t>Securitisation exposures</t>
  </si>
  <si>
    <t>Total exposure value</t>
  </si>
  <si>
    <t>Own fund requirements</t>
  </si>
  <si>
    <t>Risk-weighted</t>
  </si>
  <si>
    <t>Countercyclical</t>
  </si>
  <si>
    <t>Exposure value under
the standardised
approach</t>
  </si>
  <si>
    <t>Exposure value
under the IRB
approach</t>
  </si>
  <si>
    <t>Sum of long and short
positions of trading book
exposures for SA</t>
  </si>
  <si>
    <t>Value of trading book
exposures for internal
models</t>
  </si>
  <si>
    <t>Exposure value
for non-trading
book</t>
  </si>
  <si>
    <t>Relevant credit
risk exposures -
Credit risk</t>
  </si>
  <si>
    <t>Relevant credit exposures –
Market risk</t>
  </si>
  <si>
    <t xml:space="preserve">Relevant credit exposures –
Securitisation positions in the
non-trading book </t>
  </si>
  <si>
    <t xml:space="preserve"> Total</t>
  </si>
  <si>
    <t>exposure amounts</t>
  </si>
  <si>
    <t>buffer rate (%)</t>
  </si>
  <si>
    <t>Breakdown by
country:</t>
  </si>
  <si>
    <t>AE</t>
  </si>
  <si>
    <t>AR</t>
  </si>
  <si>
    <t>BE</t>
  </si>
  <si>
    <t>BR</t>
  </si>
  <si>
    <t>CA</t>
  </si>
  <si>
    <t>CD</t>
  </si>
  <si>
    <t>CL</t>
  </si>
  <si>
    <t>CO</t>
  </si>
  <si>
    <t>DE</t>
  </si>
  <si>
    <t>DK</t>
  </si>
  <si>
    <t>EE</t>
  </si>
  <si>
    <t>ES</t>
  </si>
  <si>
    <t>FI</t>
  </si>
  <si>
    <t>FR</t>
  </si>
  <si>
    <t>GB</t>
  </si>
  <si>
    <t>GH</t>
  </si>
  <si>
    <t>ID</t>
  </si>
  <si>
    <t>IE</t>
  </si>
  <si>
    <t>IN</t>
  </si>
  <si>
    <t>IS</t>
  </si>
  <si>
    <t>IT</t>
  </si>
  <si>
    <t>JP</t>
  </si>
  <si>
    <t>KR</t>
  </si>
  <si>
    <t>LK</t>
  </si>
  <si>
    <t>LT</t>
  </si>
  <si>
    <t>MU</t>
  </si>
  <si>
    <t>MX</t>
  </si>
  <si>
    <t>NL</t>
  </si>
  <si>
    <t>NO</t>
  </si>
  <si>
    <t>PE</t>
  </si>
  <si>
    <t>PL</t>
  </si>
  <si>
    <t>PT</t>
  </si>
  <si>
    <t>QA</t>
  </si>
  <si>
    <t>RS</t>
  </si>
  <si>
    <t>SA</t>
  </si>
  <si>
    <t>SE</t>
  </si>
  <si>
    <t>TH</t>
  </si>
  <si>
    <t>TR</t>
  </si>
  <si>
    <t>US</t>
  </si>
  <si>
    <t>UZ</t>
  </si>
  <si>
    <t>VN</t>
  </si>
  <si>
    <t>ZA</t>
  </si>
  <si>
    <t xml:space="preserve">Skr mn      </t>
  </si>
  <si>
    <t>Row number</t>
  </si>
  <si>
    <t>Qualitative information - Free format</t>
  </si>
  <si>
    <t>(a)</t>
  </si>
  <si>
    <t>Explanations on the main drivers of LCR results and the evolution of the contribution of inputs to the LCR’s calculation over time</t>
  </si>
  <si>
    <t xml:space="preserve">The main drivers effecting LCR outcome are issued unsecured debt and currency derivative transactions. The LCR by currency is affected by both maturing funding transactions and derivative flows, whereas the consolidated LCR is primarily affected by maturing funding transactions. </t>
  </si>
  <si>
    <t>(b)</t>
  </si>
  <si>
    <t>Explanations on the changes in the LCR over time</t>
  </si>
  <si>
    <t xml:space="preserve">LCR fluctuates over time depending on the in- and outflows related to the main drivers decscribed in (a). </t>
  </si>
  <si>
    <t>(c)</t>
  </si>
  <si>
    <t>Explanations on the actual concentration of funding sources</t>
  </si>
  <si>
    <r>
      <t xml:space="preserve">SEK has a low tolerance for long-term structural liquidity risk and financing must be available throughout the maturity for all credit commitments, pertaining to both outstanding and committed undisbursed loans. The company’s credit facility with the Swedish National Debt Office is also regarded as available borrowing. 
To ensure availability to long term funding SEK ensures access to a diversified funding base. A diversified funding base is ensured by actively raising funds in different markets, currencies and maturities. 
See  the tables funding by currency, by structure type and by market in the next sheet </t>
    </r>
    <r>
      <rPr>
        <i/>
        <sz val="10"/>
        <rFont val="Calibri"/>
        <family val="2"/>
        <scheme val="minor"/>
      </rPr>
      <t>LIQ information FFFS 2010 7.</t>
    </r>
    <r>
      <rPr>
        <sz val="10"/>
        <rFont val="Calibri"/>
        <family val="2"/>
        <scheme val="minor"/>
      </rPr>
      <t xml:space="preserve">
</t>
    </r>
  </si>
  <si>
    <t>(d)</t>
  </si>
  <si>
    <t>High-level description of the composition of the institution`s liquidity buffer.</t>
  </si>
  <si>
    <r>
      <t xml:space="preserve">SEK:s liquidity buffer mainly consists of level 1 assets where the largest part is highly rated sovereign and central bank exposures, and covered bonds.
See the table </t>
    </r>
    <r>
      <rPr>
        <i/>
        <sz val="10"/>
        <rFont val="Calibri"/>
        <family val="2"/>
        <scheme val="minor"/>
      </rPr>
      <t xml:space="preserve">Liquidity reserve according to </t>
    </r>
    <r>
      <rPr>
        <sz val="10"/>
        <rFont val="Calibri"/>
        <family val="2"/>
        <scheme val="minor"/>
      </rPr>
      <t>EU Comissions regulation as of June 30, 2021 in the next sheet</t>
    </r>
    <r>
      <rPr>
        <i/>
        <sz val="10"/>
        <rFont val="Calibri"/>
        <family val="2"/>
        <scheme val="minor"/>
      </rPr>
      <t xml:space="preserve"> LIQ information FFFS 2010 7.</t>
    </r>
  </si>
  <si>
    <t>(e)</t>
  </si>
  <si>
    <t>Derivative exposures and potential collateral calls</t>
  </si>
  <si>
    <t xml:space="preserve">Collateralisation of derivative exposure plays an important part in credit risk reduction and liquidity management. In the LCR calculation, in addition to cashflows related to derivatives exposures, the historical look-back approach is used to cover and manage possible derivative transactions related losses in a stressed scenario. </t>
  </si>
  <si>
    <t>(f)</t>
  </si>
  <si>
    <t>Currency mismatch in the LCR</t>
  </si>
  <si>
    <t>SEK has requirements to fulfill a LCR of 100% in currency EUR and USD, and for other significant currencies a requirement of 75%. Appropriate liquidity buffers are held in all these currencies, and the currency LCR:s are closely monitored.</t>
  </si>
  <si>
    <t>(g)</t>
  </si>
  <si>
    <t>Other items in the LCR calculation that are not captured in the LCR disclosure template but that the institution considers relevant for its liquidity profile</t>
  </si>
  <si>
    <t>Liquidity reserve according to EU Comissions regulation as of June 30, 2021.</t>
  </si>
  <si>
    <t>Market values</t>
  </si>
  <si>
    <t>SKR</t>
  </si>
  <si>
    <t>EUR</t>
  </si>
  <si>
    <t>USD</t>
  </si>
  <si>
    <t>Other</t>
  </si>
  <si>
    <t>Securities issued or guaranteed by sovereigns, central banks or multilateral development banks</t>
  </si>
  <si>
    <t>Covered bonds issued by other institutions</t>
  </si>
  <si>
    <t>-</t>
  </si>
  <si>
    <t>Securities issued or guaranteed by municipalities or other public entities</t>
  </si>
  <si>
    <t>Balances with other banks and National Debt Office, overnight</t>
  </si>
  <si>
    <t>Total Liquidity Reserve</t>
  </si>
  <si>
    <t>Issued funding as of June 30 by issue currency</t>
  </si>
  <si>
    <t>Amount</t>
  </si>
  <si>
    <t>Percent</t>
  </si>
  <si>
    <t>JPY</t>
  </si>
  <si>
    <t>GBP</t>
  </si>
  <si>
    <t>AUD</t>
  </si>
  <si>
    <t>ZAR</t>
  </si>
  <si>
    <t>CHF</t>
  </si>
  <si>
    <t>Other currencies</t>
  </si>
  <si>
    <t>Issued funding as of June 30 by structure type</t>
  </si>
  <si>
    <t>No structure</t>
  </si>
  <si>
    <t>Currency linked</t>
  </si>
  <si>
    <t>Interest rate linked</t>
  </si>
  <si>
    <t>Equity linked</t>
  </si>
  <si>
    <t>Commodity linked</t>
  </si>
  <si>
    <t>Other structures</t>
  </si>
  <si>
    <t>Issued funding as of June 30 by market</t>
  </si>
  <si>
    <t>Europe</t>
  </si>
  <si>
    <t>North America</t>
  </si>
  <si>
    <t>Japan</t>
  </si>
  <si>
    <t>Non-Japan Asia</t>
  </si>
  <si>
    <t>Latin America</t>
  </si>
  <si>
    <t>Middle East/Africa</t>
  </si>
  <si>
    <t>Nordic countries</t>
  </si>
  <si>
    <t>Oceania</t>
  </si>
  <si>
    <t>Reason</t>
  </si>
  <si>
    <t>SEK does not use Standardized approach for CCR.</t>
  </si>
  <si>
    <t>SEK does not use the IMM to calculate risk weighted exposure amounts for counterparty credit risk.</t>
  </si>
  <si>
    <t>SEK has not obtained any collateral by taking possession.</t>
  </si>
  <si>
    <t>SEK has a NPL ratio lower than 5 % . SEK has not obtained any collateral by taking possession.</t>
  </si>
  <si>
    <t>EU MRB - Qualitative disclosure requirements for institutions using the internal Market Risk Models</t>
  </si>
  <si>
    <t>SEK does not use the internal model approach (IMA).</t>
  </si>
  <si>
    <t>Information to conform with FFFS 2010:7</t>
  </si>
  <si>
    <t xml:space="preserve"> Exposure classes</t>
  </si>
  <si>
    <t>Risk weight</t>
  </si>
  <si>
    <t>Of which unrated</t>
  </si>
  <si>
    <t>0%</t>
  </si>
  <si>
    <t>2%</t>
  </si>
  <si>
    <t>4%</t>
  </si>
  <si>
    <t>10%</t>
  </si>
  <si>
    <t>20%</t>
  </si>
  <si>
    <t>35%</t>
  </si>
  <si>
    <t>50%</t>
  </si>
  <si>
    <t>70%</t>
  </si>
  <si>
    <t>75%</t>
  </si>
  <si>
    <t>100%</t>
  </si>
  <si>
    <t>150%</t>
  </si>
  <si>
    <t>250%</t>
  </si>
  <si>
    <t>370%</t>
  </si>
  <si>
    <t>1250%</t>
  </si>
  <si>
    <t>Others</t>
  </si>
  <si>
    <t>p</t>
  </si>
  <si>
    <t>q</t>
  </si>
  <si>
    <t xml:space="preserve"> Central governments or central banks</t>
  </si>
  <si>
    <t xml:space="preserve"> Regional government or local authorities</t>
  </si>
  <si>
    <t xml:space="preserve"> Public sector entities</t>
  </si>
  <si>
    <t xml:space="preserve"> Multilateral development banks</t>
  </si>
  <si>
    <t xml:space="preserve"> International organisations</t>
  </si>
  <si>
    <t xml:space="preserve"> Institutions</t>
  </si>
  <si>
    <t xml:space="preserve"> Corporates</t>
  </si>
  <si>
    <t xml:space="preserve"> Retail exposures</t>
  </si>
  <si>
    <t xml:space="preserve"> Exposures secured by mortgages on immovable property</t>
  </si>
  <si>
    <t xml:space="preserve"> Exposures in default</t>
  </si>
  <si>
    <t xml:space="preserve"> Exposures associated with particularly high risk</t>
  </si>
  <si>
    <t xml:space="preserve"> Covered bonds</t>
  </si>
  <si>
    <t xml:space="preserve"> Exposures to institutions and corporates with 
a short-term credit assessment</t>
  </si>
  <si>
    <t xml:space="preserve"> Units or shares in collective investment undertakings</t>
  </si>
  <si>
    <t xml:space="preserve"> Equity exposures</t>
  </si>
  <si>
    <t xml:space="preserve"> Other items</t>
  </si>
  <si>
    <t xml:space="preserve"> TOTAL</t>
  </si>
  <si>
    <t>Risk weighted exposure amount</t>
  </si>
  <si>
    <t>Risk weighted exposure amount as at the end of the previous reporting period</t>
  </si>
  <si>
    <t>Asset size (+/-)</t>
  </si>
  <si>
    <t>Asset quality (+/-)</t>
  </si>
  <si>
    <t>Model updates (+/-)</t>
  </si>
  <si>
    <t>Methodology and policy (+/-)</t>
  </si>
  <si>
    <t>Acquisitions and disposals (+/-)</t>
  </si>
  <si>
    <t>Foreign exchange movements (+/-)</t>
  </si>
  <si>
    <t>Other (+/-)</t>
  </si>
  <si>
    <t>Risk weighted exposure amount as at the end of the reporting period</t>
  </si>
  <si>
    <t xml:space="preserve"> (a)</t>
  </si>
  <si>
    <t xml:space="preserve">  (b)</t>
  </si>
  <si>
    <t>Amounts</t>
  </si>
  <si>
    <t>Source based on reference
numbers/letters of the
balance sheet under the
regulatory scope of
consolidation </t>
  </si>
  <si>
    <t xml:space="preserve">Common Equity Tier 1 (CET1) capital:  instruments and reserves                                             </t>
  </si>
  <si>
    <t xml:space="preserve"> Capital instruments and the related share premium accounts </t>
  </si>
  <si>
    <t xml:space="preserve">     of which: Instrument type 1</t>
  </si>
  <si>
    <t xml:space="preserve">     of which: Instrument type 2</t>
  </si>
  <si>
    <t xml:space="preserve">     of which: Instrument type 3</t>
  </si>
  <si>
    <t xml:space="preserve"> Retained earnings </t>
  </si>
  <si>
    <t xml:space="preserve"> Accumulated other comprehensive income (and other reserves)</t>
  </si>
  <si>
    <t>EU-3a</t>
  </si>
  <si>
    <t xml:space="preserve"> Funds for general banking risk</t>
  </si>
  <si>
    <t xml:space="preserve"> Amount of qualifying items referred to in Article 484 (3) CRR and the related share premium accounts subject to phase out from CET1 </t>
  </si>
  <si>
    <t xml:space="preserve"> Minority interests (amount allowed in consolidated CET1)</t>
  </si>
  <si>
    <t>EU-5a</t>
  </si>
  <si>
    <t xml:space="preserve"> Independently reviewed interim profits net of any foreseeable charge or dividend </t>
  </si>
  <si>
    <t xml:space="preserve"> Common Equity Tier 1 (CET1) capital before regulatory adjustments</t>
  </si>
  <si>
    <t>Common Equity Tier 1 (CET1) capital: regulatory adjustments </t>
  </si>
  <si>
    <t xml:space="preserve"> Additional value adjustments (negative amount)</t>
  </si>
  <si>
    <t xml:space="preserve"> Intangible assets (net of related tax liability) (negative amount)</t>
  </si>
  <si>
    <t xml:space="preserve"> Not applicable</t>
  </si>
  <si>
    <t xml:space="preserve"> Deferred tax assets that rely on future profitability excluding those arising from temporary differences (net of related tax liability where 
 the conditions in Article 38 (3) CRR are met) (negative amount)</t>
  </si>
  <si>
    <t xml:space="preserve"> Fair value reserves related to gains or losses on cash flow hedges of financial instruments that are not valued at fair value</t>
  </si>
  <si>
    <t xml:space="preserve"> Negative amounts resulting from the calculation of expected loss amounts </t>
  </si>
  <si>
    <t xml:space="preserve"> Any increase in equity that results from securitised assets (negative amount)</t>
  </si>
  <si>
    <t xml:space="preserve"> Gains or losses on liabilities valued at fair value resulting from changes in own credit standing</t>
  </si>
  <si>
    <t xml:space="preserve"> Defined-benefit pension fund assets (negative amount)</t>
  </si>
  <si>
    <t xml:space="preserve"> Direct, indirect and synthetic holdings by an institution of own CET1 instruments (negative amount)</t>
  </si>
  <si>
    <t xml:space="preserve"> Direct, indirect and synthetic holdings of the CET 1 instruments of financial sector entities where those entities have reciprocal cross holdings with the institution designed to inflate artificially the own funds of the institution (negative amount)</t>
  </si>
  <si>
    <t xml:space="preserve"> Direct, indirect and synthetic holdings by the institution of the CET1 instruments of financial sector entities where the institution does not have a significant investment in those entities (amount above 10% threshold and net of eligible short positions) (negative amount)</t>
  </si>
  <si>
    <t xml:space="preserve"> Direct, indirect and synthetic holdings by the institution of the CET1 instruments of financial sector entities where the institution has a significant investment in those entities (amount above 10% threshold and net of eligible short positions) (negative amount)</t>
  </si>
  <si>
    <t xml:space="preserve"> Exposure amount of the following items which qualify for a RW of 1250%, where the institution opts for the deduction alternative</t>
  </si>
  <si>
    <t xml:space="preserve">     of which: qualifying holdings outside the financial sector (negative amount)</t>
  </si>
  <si>
    <t xml:space="preserve">     of which: securitisation positions (negative amount)</t>
  </si>
  <si>
    <t>EU-20d</t>
  </si>
  <si>
    <t xml:space="preserve">     of which: free deliveries (negative amount)</t>
  </si>
  <si>
    <t xml:space="preserve"> Deferred tax assets arising from temporary differences (amount above 10% threshold, net of related tax liability where the conditions in 
Article 38 (3) CRR are met) (negative amount)</t>
  </si>
  <si>
    <t xml:space="preserve"> Amount exceeding the 17,65% threshold (negative amount)</t>
  </si>
  <si>
    <t xml:space="preserve">     of which: direct, indirect and synthetic holdings by the institution of the CET1 instruments of financial sector entities where 
the institution has a significant investment in those entities</t>
  </si>
  <si>
    <t xml:space="preserve">     of which: deferred tax assets arising from temporary differences</t>
  </si>
  <si>
    <t>EU-25a</t>
  </si>
  <si>
    <t xml:space="preserve"> Losses for the current financial year (negative amount)</t>
  </si>
  <si>
    <t>EU-25b</t>
  </si>
  <si>
    <t xml:space="preserve"> Foreseeable tax charges relating to CET1 items except where the institution suitably adjusts the amount of CET1 items insofar as 
such tax charges reduce the amount up to which those items may be used to cover risks or losses (negative amount)</t>
  </si>
  <si>
    <t xml:space="preserve"> Qualifying AT1 deductions that exceed the AT1 items of the institution (negative amount)</t>
  </si>
  <si>
    <t>27a</t>
  </si>
  <si>
    <t>Other regulatory adjustments</t>
  </si>
  <si>
    <t xml:space="preserve"> Total regulatory adjustments to Common Equity Tier 1 (CET1)</t>
  </si>
  <si>
    <t xml:space="preserve"> Common Equity Tier 1 (CET1) capital </t>
  </si>
  <si>
    <t>Additional Tier 1 (AT1) capital: instruments</t>
  </si>
  <si>
    <t xml:space="preserve">     of which: classified as equity under applicable accounting standards</t>
  </si>
  <si>
    <t xml:space="preserve">     of which: classified as liabilities under applicable accounting standards</t>
  </si>
  <si>
    <t xml:space="preserve"> Amount of qualifying items referred to in Article 484 (4) CRR and the related share premium accounts subject to phase out from AT1</t>
  </si>
  <si>
    <t>EU-33a</t>
  </si>
  <si>
    <t xml:space="preserve"> Amount of qualifying items referred to in Article 494a(1) CRR subject to phase out from AT1</t>
  </si>
  <si>
    <t>EU-33b</t>
  </si>
  <si>
    <t xml:space="preserve"> Amount of qualifying items referred to in Article 494b(1) CRR subject to phase out from AT1</t>
  </si>
  <si>
    <t xml:space="preserve"> Qualifying Tier 1 capital included in consolidated AT1 capital (including minority interests not included in row 5) issued by subsidiaries 
and held by third parties </t>
  </si>
  <si>
    <t>35</t>
  </si>
  <si>
    <t xml:space="preserve">    of which: instruments issued by subsidiaries subject to phase out </t>
  </si>
  <si>
    <t>36</t>
  </si>
  <si>
    <t xml:space="preserve">   Additional Tier 1 (AT1) capital before regulatory adjustments</t>
  </si>
  <si>
    <t>Additional Tier 1 (AT1) capital: regulatory adjustments</t>
  </si>
  <si>
    <t>37</t>
  </si>
  <si>
    <t xml:space="preserve"> Direct, indirect and synthetic holdings by an institution of own AT1 instruments (negative amount)</t>
  </si>
  <si>
    <t>38</t>
  </si>
  <si>
    <t xml:space="preserve"> Direct, indirect and synthetic holdings of the AT1 instruments of financial sector entities where those entities have reciprocal cross holdings 
with the institution designed to inflate artificially the own funds of the institution (negative amount)</t>
  </si>
  <si>
    <t>39</t>
  </si>
  <si>
    <t xml:space="preserve"> Direct, indirect and synthetic holdings of the AT1 instruments of financial sector entities where the institution does not have a significant 
investment in those entities (amount above 10% threshold and net of eligible short positions) (negative amount)</t>
  </si>
  <si>
    <t>40</t>
  </si>
  <si>
    <t xml:space="preserve"> Direct, indirect and synthetic holdings by the institution of the AT1 instruments of financial sector entities where the institution has a significant 
investment in those entities (net of eligible short positions) (negative amount)</t>
  </si>
  <si>
    <t>41</t>
  </si>
  <si>
    <t>42</t>
  </si>
  <si>
    <t xml:space="preserve"> Qualifying T2 deductions that exceed the T2 items of the institution (negative amount)</t>
  </si>
  <si>
    <t xml:space="preserve">42a </t>
  </si>
  <si>
    <t xml:space="preserve"> Other regulatory adjustments to AT1 capital</t>
  </si>
  <si>
    <t>43</t>
  </si>
  <si>
    <t xml:space="preserve"> Total regulatory adjustments to Additional Tier 1 (AT1) capital</t>
  </si>
  <si>
    <t>44</t>
  </si>
  <si>
    <t xml:space="preserve"> Additional Tier 1 (AT1) capital </t>
  </si>
  <si>
    <t>45</t>
  </si>
  <si>
    <t xml:space="preserve"> Tier 1 capital (T1 = CET1 + AT1)</t>
  </si>
  <si>
    <t>Tier 2 (T2) capital: instruments</t>
  </si>
  <si>
    <t>46</t>
  </si>
  <si>
    <t xml:space="preserve"> Capital instruments and the related share premium accounts</t>
  </si>
  <si>
    <t>47</t>
  </si>
  <si>
    <t>Amount of qualifying  items referred to in Article 484(5) CRR and the related share premium accounts subject to phase out from 
T2 as described in Article 486(4) CRR</t>
  </si>
  <si>
    <t>EU-47a</t>
  </si>
  <si>
    <t>Amount of qualifying  items referred to in Article 494a(2) CRR subject to phase out from T2</t>
  </si>
  <si>
    <t>EU-47b</t>
  </si>
  <si>
    <t>Amount of qualifying  items referred to in Article 494b(2) CRR subject to phase out from T2</t>
  </si>
  <si>
    <t>48</t>
  </si>
  <si>
    <t xml:space="preserve"> Qualifying own funds instruments included in consolidated T2 capital (including minority interests and AT1 instruments not included in rows 5 or 34) 
issued by subsidiaries and held by third parties</t>
  </si>
  <si>
    <t>49</t>
  </si>
  <si>
    <t xml:space="preserve">   of which: instruments issued by subsidiaries subject to phase out</t>
  </si>
  <si>
    <t>50</t>
  </si>
  <si>
    <t xml:space="preserve"> Credit risk adjustments</t>
  </si>
  <si>
    <t>51</t>
  </si>
  <si>
    <t xml:space="preserve"> Tier 2 (T2) capital before regulatory adjustments</t>
  </si>
  <si>
    <t>Tier 2 (T2) capital: regulatory adjustments </t>
  </si>
  <si>
    <t>52</t>
  </si>
  <si>
    <t xml:space="preserve"> Direct, indirect and synthetic holdings by an institution of own T2 instruments and subordinated loans (negative amount)</t>
  </si>
  <si>
    <t>53</t>
  </si>
  <si>
    <t>Direct, indirect and synthetic holdings of the T2 instruments and subordinated loans of financial sector entities where those entities have 
reciprocal cross holdings with the institution designed to inflate artificially the own funds of the institution (negative amount)</t>
  </si>
  <si>
    <t>54</t>
  </si>
  <si>
    <t xml:space="preserve"> Direct, indirect and synthetic holdings of the T2 instruments and subordinated loans of financial sector entities where the institution does not have a 
significant investment in those entities (amount above 10% threshold and net of eligible short positions) (negative amount)  </t>
  </si>
  <si>
    <t>54a</t>
  </si>
  <si>
    <t>55</t>
  </si>
  <si>
    <t xml:space="preserve"> Direct, indirect and synthetic holdings by the institution of the T2 instruments and subordinated loans of financial sector entities where the institution has 
a significant investment in those entities (net of eligible short positions) (negative amount)</t>
  </si>
  <si>
    <t>56</t>
  </si>
  <si>
    <t>EU-56a </t>
  </si>
  <si>
    <t xml:space="preserve"> Qualifying eligible liabilities deductions that exceed the eligible liabilities items of the institution (negative amount)</t>
  </si>
  <si>
    <t>EU-56b</t>
  </si>
  <si>
    <t xml:space="preserve"> Other regulatory adjustments to T2 capital</t>
  </si>
  <si>
    <t>57</t>
  </si>
  <si>
    <t xml:space="preserve"> Total regulatory adjustments to Tier 2 (T2) capital</t>
  </si>
  <si>
    <t>58</t>
  </si>
  <si>
    <t xml:space="preserve"> Tier 2 (T2) capital </t>
  </si>
  <si>
    <t>59</t>
  </si>
  <si>
    <t xml:space="preserve"> Total capital (TC = T1 + T2)</t>
  </si>
  <si>
    <t>60</t>
  </si>
  <si>
    <t xml:space="preserve"> Total Risk exposure amount</t>
  </si>
  <si>
    <t>Capital ratios and requirements including buffers</t>
  </si>
  <si>
    <t>61</t>
  </si>
  <si>
    <t xml:space="preserve"> Common Equity Tier 1 capital</t>
  </si>
  <si>
    <t>62</t>
  </si>
  <si>
    <t xml:space="preserve"> Tier 1 capital</t>
  </si>
  <si>
    <t>63</t>
  </si>
  <si>
    <t xml:space="preserve"> Total capital</t>
  </si>
  <si>
    <t>64</t>
  </si>
  <si>
    <t xml:space="preserve"> Institution CET1 overall capital requirements</t>
  </si>
  <si>
    <t>65</t>
  </si>
  <si>
    <t xml:space="preserve"> of which: capital conservation buffer requirement </t>
  </si>
  <si>
    <t>66</t>
  </si>
  <si>
    <t xml:space="preserve"> of which: countercyclical capital buffer requirement</t>
  </si>
  <si>
    <t>67</t>
  </si>
  <si>
    <t xml:space="preserve"> of which: systemic risk buffer requirement </t>
  </si>
  <si>
    <t>EU-67a</t>
  </si>
  <si>
    <t xml:space="preserve"> of which: Global Systemically Important Institution (G-SII) or Other Systemically Important Institution (O-SII) buffer requirement</t>
  </si>
  <si>
    <t>EU-67b</t>
  </si>
  <si>
    <t>of which: additional own funds requirements to address the risks other than the risk of excessive leverage</t>
  </si>
  <si>
    <t>68</t>
  </si>
  <si>
    <t>Common Equity Tier 1 available to meet buffer (as a percentage of risk exposure amount)</t>
  </si>
  <si>
    <t>National minima (if different from Basel III)</t>
  </si>
  <si>
    <t>69</t>
  </si>
  <si>
    <t>70</t>
  </si>
  <si>
    <t>71</t>
  </si>
  <si>
    <t>Amounts below the thresholds for deduction (before risk weighting) </t>
  </si>
  <si>
    <t>72</t>
  </si>
  <si>
    <t xml:space="preserve"> Direct and indirect holdings of own funds and  eligible liabilities of financial sector entities where the institution does not have a 
 significant investment in those entities (amount below 10% threshold and net of eligible short positions)</t>
  </si>
  <si>
    <t>73</t>
  </si>
  <si>
    <t xml:space="preserve"> Direct and indirect holdings by the institution of the CET1 instruments of financial sector entities where the institution has 
 a significant investment in those entities (amount below 17.65% thresholds and net of eligible short positions) </t>
  </si>
  <si>
    <t>74</t>
  </si>
  <si>
    <t>75</t>
  </si>
  <si>
    <t xml:space="preserve"> Deferred tax assets arising from temporary differences (amount below 17,65% threshold, net of related tax liability where the conditions 
 in Article 38 (3) CRR are met)</t>
  </si>
  <si>
    <t>Applicable caps on the inclusion of provisions in Tier 2 </t>
  </si>
  <si>
    <t>76</t>
  </si>
  <si>
    <t xml:space="preserve"> Credit risk adjustments included in T2 in respect of exposures subject to standardised approach (prior to the application of the cap)</t>
  </si>
  <si>
    <t>77</t>
  </si>
  <si>
    <t xml:space="preserve"> Cap on inclusion of credit risk adjustments in T2 under standardised approach</t>
  </si>
  <si>
    <t>78</t>
  </si>
  <si>
    <t xml:space="preserve"> Credit risk adjustments included in T2 in respect of exposures subject to internal ratings-based approach 
 (prior to the application of the cap)</t>
  </si>
  <si>
    <t>79</t>
  </si>
  <si>
    <t xml:space="preserve"> Cap for inclusion of credit risk adjustments in T2 under internal ratings-based approach</t>
  </si>
  <si>
    <t>Capital instruments subject to phase-out arrangements (only applicable between 1 Jan 2014 and 1 Jan 2022)</t>
  </si>
  <si>
    <t>80</t>
  </si>
  <si>
    <t xml:space="preserve"> Current cap on CET1 instruments subject to phase out arrangements</t>
  </si>
  <si>
    <t>81</t>
  </si>
  <si>
    <t xml:space="preserve"> Amount excluded from CET1 due to cap (excess over cap after redemptions and maturities)</t>
  </si>
  <si>
    <t>82</t>
  </si>
  <si>
    <t xml:space="preserve"> Current cap on AT1 instruments subject to phase out arrangements</t>
  </si>
  <si>
    <t>83</t>
  </si>
  <si>
    <t xml:space="preserve"> Amount excluded from AT1 due to cap (excess over cap after redemptions and maturities)</t>
  </si>
  <si>
    <t>84</t>
  </si>
  <si>
    <t xml:space="preserve"> Current cap on T2 instruments subject to phase out arrangements</t>
  </si>
  <si>
    <t>85</t>
  </si>
  <si>
    <t xml:space="preserve"> Amount excluded from T2 due to cap (excess over cap after redemptions and maturities)</t>
  </si>
  <si>
    <t>a-b</t>
  </si>
  <si>
    <t>Balance sheet as in
published financial
statements</t>
  </si>
  <si>
    <t>Reference</t>
  </si>
  <si>
    <t>As at period end</t>
  </si>
  <si>
    <t>Assets - Breakdown by asset clases according to the balance sheet in the published financial statements</t>
  </si>
  <si>
    <t>Cash and cash equivalents</t>
  </si>
  <si>
    <t>Treasuries/government bonds</t>
  </si>
  <si>
    <t>Other interest-bearing securities except loans</t>
  </si>
  <si>
    <t>Loans in the form of interest-bearing securities</t>
  </si>
  <si>
    <t>Loans to credit institutions</t>
  </si>
  <si>
    <t>Loans to the public</t>
  </si>
  <si>
    <t>Derivatives</t>
  </si>
  <si>
    <t>Shares in subsidiaries</t>
  </si>
  <si>
    <t>Tangible and intangible assets</t>
  </si>
  <si>
    <t>of which: intangible assets deducted from CET1</t>
  </si>
  <si>
    <t>Other assets</t>
  </si>
  <si>
    <t>Prepaid expenses and accrued revenues</t>
  </si>
  <si>
    <t>Total assets</t>
  </si>
  <si>
    <t>Liabilities - Breakdown by liability clases according to the balance sheet in the published financial statements</t>
  </si>
  <si>
    <t>Borrowing from credit institutions</t>
  </si>
  <si>
    <t>Borrowing from the public</t>
  </si>
  <si>
    <t>Debt securities issued</t>
  </si>
  <si>
    <t>of which: gains or losses on liabilities valued at fair value resulting from changes in own credit standing</t>
  </si>
  <si>
    <t>Other liabilities</t>
  </si>
  <si>
    <t>Accrued expenses and prepaid revenues</t>
  </si>
  <si>
    <t>Provisions</t>
  </si>
  <si>
    <t>Total liabilities</t>
  </si>
  <si>
    <t>Shareholders' Equity</t>
  </si>
  <si>
    <t>Share capital</t>
  </si>
  <si>
    <t>Legal reserve</t>
  </si>
  <si>
    <t>Fund for internally developed software</t>
  </si>
  <si>
    <t>Retained earnings</t>
  </si>
  <si>
    <t>Net profit for the year</t>
  </si>
  <si>
    <t>of which: independently reviewed interim profits net of any foreseeable charge or dividend</t>
  </si>
  <si>
    <t>Total shareholders' equity</t>
  </si>
  <si>
    <t>Comments:</t>
  </si>
  <si>
    <t>Amounts in Balance sheet as in published financial statements are same as under regulatory scope of consolidation since regulatory reporting under CRR is made on the individual basis.</t>
  </si>
  <si>
    <t>PD scale</t>
  </si>
  <si>
    <t>Exposure value</t>
  </si>
  <si>
    <t>Exposure weighted average PD (%)</t>
  </si>
  <si>
    <t>Number of obligors</t>
  </si>
  <si>
    <t>Exposure weighted average
 LGD (%)</t>
  </si>
  <si>
    <t>Exposure weighted average
 maturity (years)</t>
  </si>
  <si>
    <t>Density of risk weighted exposure 
amounts</t>
  </si>
  <si>
    <t>1 … x</t>
  </si>
  <si>
    <t>0.00 to &lt;0.15</t>
  </si>
  <si>
    <t>0.15 to &lt;0.25</t>
  </si>
  <si>
    <t>0.25 to &lt;0.50</t>
  </si>
  <si>
    <t>0.50 to &lt;0.75</t>
  </si>
  <si>
    <t>0.75 to &lt;2.50</t>
  </si>
  <si>
    <t>2.50 to &lt;10.00</t>
  </si>
  <si>
    <t>10.00 to &lt;100.00</t>
  </si>
  <si>
    <t>100.00 (Default)</t>
  </si>
  <si>
    <t>x</t>
  </si>
  <si>
    <t>Total (all CCR relevant exposure classes)</t>
  </si>
  <si>
    <t>Density of risk weighted exposure
 amounts</t>
  </si>
  <si>
    <t>Y</t>
  </si>
  <si>
    <t>Template EU CR10.1</t>
  </si>
  <si>
    <t>Specialised lending : Project finance (Slotting approach)</t>
  </si>
  <si>
    <t>Regulatory
categories</t>
  </si>
  <si>
    <t>Remaining maturity</t>
  </si>
  <si>
    <t>On-balance sheet
exposure</t>
  </si>
  <si>
    <t>Off-balance sheet
exposure</t>
  </si>
  <si>
    <t>Risk weighted
exposure 
amount</t>
  </si>
  <si>
    <t>Expected loss 
amount</t>
  </si>
  <si>
    <t>Category 1</t>
  </si>
  <si>
    <t>Less than 2.5 years</t>
  </si>
  <si>
    <t>Equal to or more than 2.5 years</t>
  </si>
  <si>
    <t>Category 2</t>
  </si>
  <si>
    <t>90%</t>
  </si>
  <si>
    <t>Category 3</t>
  </si>
  <si>
    <t>115%</t>
  </si>
  <si>
    <t>Category 4</t>
  </si>
  <si>
    <t>Category 5</t>
  </si>
  <si>
    <t xml:space="preserve"> -</t>
  </si>
  <si>
    <t>PD Range</t>
  </si>
  <si>
    <t>On-balance sheet
exposures</t>
  </si>
  <si>
    <t>Off-balance-sheet
exposures pre-CCF</t>
  </si>
  <si>
    <t>Exposure weighted
average CCF</t>
  </si>
  <si>
    <t>Exposure post CCF and
post CRM</t>
  </si>
  <si>
    <t>Exposure weighted
average PD (%)</t>
  </si>
  <si>
    <t>Exposure weighted
average LGD (%)</t>
  </si>
  <si>
    <t>Exposure weighted
average maturity (years)</t>
  </si>
  <si>
    <t>Risk weighted exposure
amount after
supporting factors</t>
  </si>
  <si>
    <t>Density of risk
weighted exposure
amount</t>
  </si>
  <si>
    <t>Expected loss amount</t>
  </si>
  <si>
    <t>Value adjustments and
provisions</t>
  </si>
  <si>
    <t xml:space="preserve"> 0.00 to &lt;0.10</t>
  </si>
  <si>
    <t xml:space="preserve"> 0.10  to &lt;0.15</t>
  </si>
  <si>
    <t xml:space="preserve"> 0.75 to &lt;1.75</t>
  </si>
  <si>
    <t xml:space="preserve"> 1.75 to &lt;2.5</t>
  </si>
  <si>
    <t xml:space="preserve"> 2.5 to &lt;5</t>
  </si>
  <si>
    <t xml:space="preserve"> 5 to &lt;10</t>
  </si>
  <si>
    <t xml:space="preserve"> 10 to &lt;20</t>
  </si>
  <si>
    <t xml:space="preserve"> 20 to &lt;30</t>
  </si>
  <si>
    <t xml:space="preserve"> 30.00 to &lt;100.00</t>
  </si>
  <si>
    <t>Total (all exposures classes)</t>
  </si>
  <si>
    <t>F-IRB</t>
  </si>
  <si>
    <t>Foundation Total</t>
  </si>
  <si>
    <t>Foundation Inst</t>
  </si>
  <si>
    <t>Foundation Corp
/ Others</t>
  </si>
  <si>
    <t xml:space="preserve">Total exposures
</t>
  </si>
  <si>
    <t>Credit risk Mitigation techniques</t>
  </si>
  <si>
    <t>Credit risk Mitigation methods in the calculation of RWEAs</t>
  </si>
  <si>
    <t xml:space="preserve">
Funded credit 
Protection (FCP)</t>
  </si>
  <si>
    <t xml:space="preserve"> 
Unfunded credit 
Protection (UFCP)</t>
  </si>
  <si>
    <t>Part of exposures covered by 
Other eligible collaterals (%)</t>
  </si>
  <si>
    <t>Part of exposures covered 
by Other funded credit 
protection (%)</t>
  </si>
  <si>
    <t xml:space="preserve">
Part of exposures covered 
by Guarantees (%)</t>
  </si>
  <si>
    <t>Part of exposures covered 
by Credit Derivatives (%)</t>
  </si>
  <si>
    <t>Part of exposures covered 
by Immovable property 
Collaterals (%)</t>
  </si>
  <si>
    <t>Part of exposures covered 
by Receivables (%)</t>
  </si>
  <si>
    <t>Part of exposures covered 
by Other physical collateral (%)</t>
  </si>
  <si>
    <t>Part of exposures covered 
by Cash on deposit (%)</t>
  </si>
  <si>
    <t>Part of exposures covered 
by Life insurance policies (%)</t>
  </si>
  <si>
    <t>Part of exposures covered 
by Instruments held by a 
third party (%)</t>
  </si>
  <si>
    <t>Central governments and central banks</t>
  </si>
  <si>
    <t>Institutions</t>
  </si>
  <si>
    <t>Corporates</t>
  </si>
  <si>
    <t>3.1</t>
  </si>
  <si>
    <t>Of which Corporates – SMEs</t>
  </si>
  <si>
    <t>3.2</t>
  </si>
  <si>
    <t>Of which Corporates – Specialised lending</t>
  </si>
  <si>
    <t>3.3</t>
  </si>
  <si>
    <t>Of which Corporates – Other</t>
  </si>
  <si>
    <t xml:space="preserve">RWEA without substitution 
effects
(reduction effects only)
</t>
  </si>
  <si>
    <t>RWEA with substitution 
effects
(both reduction and 
substitution effects)</t>
  </si>
  <si>
    <t xml:space="preserve"> a</t>
  </si>
  <si>
    <t>Applicable 
amount</t>
  </si>
  <si>
    <t>Total assets as per published financial statements</t>
  </si>
  <si>
    <t>Adjustment for entities which are consolidated for accounting purposes but are outside the scope of prudential consolidation</t>
  </si>
  <si>
    <t>(Adjustment for securitised exposures that meet the operational requirements for the recognition of risk transference)</t>
  </si>
  <si>
    <t>(Adjustment for temporary exemption of exposures to central banks (if applicable))</t>
  </si>
  <si>
    <t>(Adjustment for fiduciary assets recognised on the balance sheet pursuant to the applicable accounting framework but 
excluded from the total exposure measure in accordance with point (i) of Article 429a(1) CRR)</t>
  </si>
  <si>
    <t>Adjustment for regular-way purchases and sales of financial assets subject to trade date accounting</t>
  </si>
  <si>
    <t>Adjustment for eligible cash pooling transactions</t>
  </si>
  <si>
    <t>Adjustment for derivative financial instruments</t>
  </si>
  <si>
    <t>Adjustment for securities financing transactions (SFTs)</t>
  </si>
  <si>
    <t>Adjustment for off-balance sheet items (ie conversion to credit equivalent amounts of off-balance sheet exposures)</t>
  </si>
  <si>
    <t>(Adjustment for prudent valuation adjustments and specific and general provisions which have reduced Tier 1 capital)</t>
  </si>
  <si>
    <t>EU-11a</t>
  </si>
  <si>
    <t>(Adjustment for exposures excluded from the total exposure measure in accordance with point (c) of Article 429a(1) CRR)</t>
  </si>
  <si>
    <t>EU-11b</t>
  </si>
  <si>
    <t>(Adjustment for exposures excluded from the total exposure measure in accordance with point (j) of Article 429a(1) CRR)</t>
  </si>
  <si>
    <t>Other adjustments</t>
  </si>
  <si>
    <t>CRR leverage ratio exposures</t>
  </si>
  <si>
    <t>On-balance sheet exposures (excluding derivatives and SFTs)</t>
  </si>
  <si>
    <t>On-balance sheet items (excluding derivatives, SFTs, but including collateral)</t>
  </si>
  <si>
    <t>Gross-up for derivatives collateral provided, where deducted from the balance sheet assets pursuant to the applicable accounting framework</t>
  </si>
  <si>
    <t>(Deductions of receivables assets for cash variation margin provided in derivatives transactions)</t>
  </si>
  <si>
    <t>(Adjustment for securities received under securities financing transactions that are recognised as an asset)</t>
  </si>
  <si>
    <t>(General credit risk adjustments to on-balance sheet items)</t>
  </si>
  <si>
    <t>(Asset amounts deducted in determining Tier 1 capital)</t>
  </si>
  <si>
    <t>Total on-balance sheet exposures (excluding derivatives and SFTs)</t>
  </si>
  <si>
    <t>Derivative exposures</t>
  </si>
  <si>
    <t>Replacement cost associated with SA-CCR derivatives transactions (ie net of eligible cash variation margin)</t>
  </si>
  <si>
    <t>EU-8a</t>
  </si>
  <si>
    <t>Derogation for derivatives: replacement costs contribution under the simplified standardised approach</t>
  </si>
  <si>
    <t xml:space="preserve">Add-on amounts for potential future exposure associated with SA-CCR derivatives transactions </t>
  </si>
  <si>
    <t>EU-9a</t>
  </si>
  <si>
    <t>Derogation for derivatives: Potential future exposure contribution under the simplified standardised approach</t>
  </si>
  <si>
    <t>EU-9b</t>
  </si>
  <si>
    <t>Exposure determined under Original Exposure Method</t>
  </si>
  <si>
    <t>(Exempted CCP leg of client-cleared trade exposures) (SA-CCR)</t>
  </si>
  <si>
    <t>EU-10a</t>
  </si>
  <si>
    <t>(Exempted CCP leg of client-cleared trade exposures) (simplified standardised approach)</t>
  </si>
  <si>
    <t>EU-10b</t>
  </si>
  <si>
    <t>(Exempted CCP leg of client-cleared trade exposures) (original exposure method)</t>
  </si>
  <si>
    <t>Adjusted effective notional amount of written credit derivatives</t>
  </si>
  <si>
    <t>(Adjusted effective notional offsets and add-on deductions for written credit derivatives)</t>
  </si>
  <si>
    <t>Total derivatives exposures</t>
  </si>
  <si>
    <t>Securities financing transaction (SFT) exposures</t>
  </si>
  <si>
    <t>Gross SFT assets (with no recognition of netting), after adjustment for sales accounting transactions</t>
  </si>
  <si>
    <t>(Netted amounts of cash payables and cash receivables of gross SFT assets)</t>
  </si>
  <si>
    <t>Counterparty credit risk exposure for SFT assets</t>
  </si>
  <si>
    <t>EU-16a</t>
  </si>
  <si>
    <t xml:space="preserve">Derogation for SFTs: Counterparty credit risk exposure in accordance with Articles 429e(5) and 222 CRR </t>
  </si>
  <si>
    <t>Agent transaction exposures</t>
  </si>
  <si>
    <t>EU-17a</t>
  </si>
  <si>
    <t>(Exempted CCP leg of client-cleared SFT exposure)</t>
  </si>
  <si>
    <t>Total securities financing transaction exposures</t>
  </si>
  <si>
    <t xml:space="preserve">Other off-balance sheet exposures </t>
  </si>
  <si>
    <t>Off-balance sheet exposures at gross notional amount</t>
  </si>
  <si>
    <t>(Adjustments for conversion to credit equivalent amounts)</t>
  </si>
  <si>
    <t>(General provisions deducted in determining Tier 1 capital and specific provisions associated associated with off-balance sheet exposures)</t>
  </si>
  <si>
    <t>Off-balance sheet exposures</t>
  </si>
  <si>
    <t xml:space="preserve">Excluded exposures
</t>
  </si>
  <si>
    <t>EU-22a</t>
  </si>
  <si>
    <t>(Exposures excluded from the total exposure measure in accordance with point (c) of Article 429a(1) CRR)</t>
  </si>
  <si>
    <t>EU-22b</t>
  </si>
  <si>
    <t>(Exposures exempted in accordance with point (j) of Article 429a(1) CRR (on and off balance sheet))</t>
  </si>
  <si>
    <t>EU-22c</t>
  </si>
  <si>
    <t>(Excluded exposures of public development banks (or units) - Public sector investments)</t>
  </si>
  <si>
    <t>EU-22d</t>
  </si>
  <si>
    <t>(Excluded exposures of public development banks (or units) - Promotional loans)</t>
  </si>
  <si>
    <t>EU-22e</t>
  </si>
  <si>
    <t>(Excluded passing-through promotional loan exposures by non-public development banks (or units))</t>
  </si>
  <si>
    <t>EU-22f</t>
  </si>
  <si>
    <t>(Excluded guaranteed parts of exposures arising from export credits)</t>
  </si>
  <si>
    <t>EU-22g</t>
  </si>
  <si>
    <t>(Excluded excess collateral deposited at triparty agents)</t>
  </si>
  <si>
    <t>EU-22h</t>
  </si>
  <si>
    <t>(Excluded CSD related services of CSD/institutions in accordance with point (o) of Article 429a(1) CRR)</t>
  </si>
  <si>
    <t>EU-22i</t>
  </si>
  <si>
    <t>(Excluded CSD related services of designated institutions in accordance with point (p) of Article 429a(1) CRR)</t>
  </si>
  <si>
    <t>EU-22j</t>
  </si>
  <si>
    <t>(Reduction of the exposure value of pre-financing or intermediate loans)</t>
  </si>
  <si>
    <t>EU-22k</t>
  </si>
  <si>
    <t>(Total exempted exposures)</t>
  </si>
  <si>
    <t>Capital and total exposure measure</t>
  </si>
  <si>
    <t>Tier 1 capital</t>
  </si>
  <si>
    <t>EU-25</t>
  </si>
  <si>
    <t>Leverage ratio (excluding the impact of the exemption of public sector investments and promotional loans) (%)</t>
  </si>
  <si>
    <t>25a</t>
  </si>
  <si>
    <t>Leverage ratio (excluding the impact of any applicable temporary exemption of central bank reserves) (%)</t>
  </si>
  <si>
    <t>Regulatory minimum leverage ratio requirement (%)</t>
  </si>
  <si>
    <t>EU-26a</t>
  </si>
  <si>
    <t>Additional own funds requirements to address the risk of excessive leverage (%)</t>
  </si>
  <si>
    <t>EU-26b</t>
  </si>
  <si>
    <t xml:space="preserve">     of which: to be made up of CET1 capital</t>
  </si>
  <si>
    <t>EU-27a</t>
  </si>
  <si>
    <t>Choice on transitional arrangements and relevant exposures</t>
  </si>
  <si>
    <t>EU-27b</t>
  </si>
  <si>
    <t>Choice on transitional arrangements for the definition of the capital measure</t>
  </si>
  <si>
    <t>Disclosure of mean values</t>
  </si>
  <si>
    <t>Mean of daily values of gross SFT assets, after adjustment for sale accounting transactions and netted of amounts of associated cash payables and cash receivable</t>
  </si>
  <si>
    <t>Quarter-end value of gross SFT assets, after adjustment for sale accounting transactions and netted of amounts of associated cash payables and cash receivables</t>
  </si>
  <si>
    <t>Total exposure measure (including the impact of any applicable temporary exemption of central bank reserves) incorporating mean values from row 28 of 
gross SFT assets (after adjustment for sale accounting transactions and netted of amounts of associated cash payables and cash receivables)</t>
  </si>
  <si>
    <t>30a</t>
  </si>
  <si>
    <t>Total exposure measure (excluding the impact of any applicable temporary exemption of central bank reserves) incorporating mean values from row 28 of 
gross SFT assets (after adjustment for sale accounting transactions and netted of amounts of associated cash payables and cash receivables)</t>
  </si>
  <si>
    <t>Leverage ratio (including the impact of any applicable temporary exemption of central bank reserves) incorporating mean values from row 28 of 
gross SFT assets (after adjustment for sale accounting transactions and netted of amounts of associated cash payables and cash receivables)</t>
  </si>
  <si>
    <t>31a</t>
  </si>
  <si>
    <t>Leverage ratio (excluding the impact of any applicable temporary exemption of central bank reserves) incorporating mean values from row 28 of 
gross SFT assets (after adjustment for sale accounting transactions and netted of amounts of associated cash payables and cash receivables)</t>
  </si>
  <si>
    <t xml:space="preserve"> CRR leverage 
ratio exposures</t>
  </si>
  <si>
    <t xml:space="preserve"> Total on-balance sheet exposures (excluding derivatives, SFTs, and exempted 
 exposures), of which:</t>
  </si>
  <si>
    <t xml:space="preserve">   Trading book exposures</t>
  </si>
  <si>
    <t>EU-3</t>
  </si>
  <si>
    <t xml:space="preserve">   Banking book exposures, of which:</t>
  </si>
  <si>
    <t>EU-4</t>
  </si>
  <si>
    <t xml:space="preserve">      Covered bonds</t>
  </si>
  <si>
    <t>EU-5</t>
  </si>
  <si>
    <t xml:space="preserve">      Exposures treated as sovereigns</t>
  </si>
  <si>
    <t>EU-6</t>
  </si>
  <si>
    <t xml:space="preserve">      Exposures to regional governments, MDB, international organisations and PSE, 
 not treated as sovereigns</t>
  </si>
  <si>
    <t>EU-7</t>
  </si>
  <si>
    <t xml:space="preserve">      Institutions</t>
  </si>
  <si>
    <t>EU-8</t>
  </si>
  <si>
    <t xml:space="preserve">      Secured by mortgages of immovable properties</t>
  </si>
  <si>
    <t>EU-9</t>
  </si>
  <si>
    <t xml:space="preserve">      Retail exposures</t>
  </si>
  <si>
    <t>EU-10</t>
  </si>
  <si>
    <t xml:space="preserve">      Corporates</t>
  </si>
  <si>
    <t>EU-11</t>
  </si>
  <si>
    <t xml:space="preserve">      Exposures in default</t>
  </si>
  <si>
    <t>EU-12</t>
  </si>
  <si>
    <t xml:space="preserve">      Other exposures (eg equity, securitisations, and other non-credit obligation 
 assets)</t>
  </si>
  <si>
    <t>Total transactions subject to the Advanced method</t>
  </si>
  <si>
    <t xml:space="preserve">   (i) VaR component (including the 3× multiplier)</t>
  </si>
  <si>
    <t xml:space="preserve">   (ii) stressed VaR component (including the 3× multiplier)</t>
  </si>
  <si>
    <t>Transactions subject to the Standardised method</t>
  </si>
  <si>
    <t>Transactions subject to the Alternative approach (Based on the Original Exposure Method)</t>
  </si>
  <si>
    <t xml:space="preserve">Total transactions subject to own funds requirements for CVA risk </t>
  </si>
  <si>
    <t>in accordance with Article 451a(2) CRR</t>
  </si>
  <si>
    <t>Sub-total (Institutions)</t>
  </si>
  <si>
    <t>Sub-total (Corporates/Others)</t>
  </si>
  <si>
    <t xml:space="preserve">Comments: </t>
  </si>
  <si>
    <t>Unsecured carrying
amount</t>
  </si>
  <si>
    <t>Secured carrying 
amount</t>
  </si>
  <si>
    <t xml:space="preserve">Of which secured
 by collateral </t>
  </si>
  <si>
    <t>Of which secured 
by financial guarantees</t>
  </si>
  <si>
    <t>Of which secured 
by credit derivatives</t>
  </si>
  <si>
    <t xml:space="preserve">Debt securities </t>
  </si>
  <si>
    <t>Of which non-performing exposures</t>
  </si>
  <si>
    <t xml:space="preserve">    Of which defaulted </t>
  </si>
  <si>
    <t>Exposures before CCF and before CRM</t>
  </si>
  <si>
    <t>Exposures post CCF and post CRM</t>
  </si>
  <si>
    <t>RWAs and RWAs density</t>
  </si>
  <si>
    <t>RWAs</t>
  </si>
  <si>
    <t xml:space="preserve">RWAs density (%) </t>
  </si>
  <si>
    <t>Central governments or central banks</t>
  </si>
  <si>
    <t>Regional government or local authorities</t>
  </si>
  <si>
    <t>Public sector entities</t>
  </si>
  <si>
    <t>Multilateral development banks</t>
  </si>
  <si>
    <t>International organisations</t>
  </si>
  <si>
    <t>Retail</t>
  </si>
  <si>
    <t>Secured by mortgages on immovable property</t>
  </si>
  <si>
    <t>Exposures in default</t>
  </si>
  <si>
    <t>Exposures associated with particularly high risk</t>
  </si>
  <si>
    <t>Covered bonds</t>
  </si>
  <si>
    <t>Institutions and corporates with a short-term credit assessment</t>
  </si>
  <si>
    <t>Collective investment undertakings</t>
  </si>
  <si>
    <t>Equity</t>
  </si>
  <si>
    <t>Other items</t>
  </si>
  <si>
    <t>TOTAL</t>
  </si>
  <si>
    <t>SEK’s leverage ratio improved as per 30 June, 2021 since the guaranteed parts of exposures arising from export credits may be excluded from the exposure measure when certain conditions are fulfilled in accordance with the CRR2.</t>
  </si>
  <si>
    <t>Corp/Others</t>
  </si>
  <si>
    <t>Subtotal (Institutions)</t>
  </si>
  <si>
    <t>Subtotal (Corp/Others)</t>
  </si>
  <si>
    <t>Subtotal (all exposure classes)</t>
  </si>
  <si>
    <t>Subtotal (Central Governments)</t>
  </si>
  <si>
    <t xml:space="preserve">Foundation
Central Gov </t>
  </si>
  <si>
    <r>
      <rPr>
        <b/>
        <sz val="10"/>
        <rFont val="Calibri"/>
        <family val="2"/>
      </rPr>
      <t>Comments</t>
    </r>
    <r>
      <rPr>
        <sz val="10"/>
        <rFont val="Calibri"/>
        <family val="2"/>
      </rPr>
      <t>: Total exposure related to specialised lending is reported on ”Specialised lending: Project finance (Slotting approach)” as the vast majority of the exposure is included in this category.</t>
    </r>
  </si>
  <si>
    <t>Columns b and d of template EU CQ5 are left blank since SEK's NPL ratio is lower than 5 % in accordance with Article 8.3 of the Commission Implementing Regulation (EU) No 2021/637.</t>
  </si>
  <si>
    <t>Columns b and d of template  EU CQ4 are left blank since SEK's NPL ratio is lower than 5 % in accordance with Article 8.3 of the Commission Implementing Regulation (EU) No 2021/637.</t>
  </si>
  <si>
    <t xml:space="preserve">The content of this report conforms with the disclosure requirements of the requirements stipulated in the Capital Requirements Regulation (Regulation (EU) 575/2013, the Commission Implementing Regulation (EU) No 2021/637, the Swedish FSA’s regulations on prudential requirements and capital buffers (FFFS 2014:12) and  the Swedish FSA’s
regulations regarding management of liquidity risks in credit institutions and investment firms FFFS 2010:7.
Please note that the information previously provided in the separate report: Periodic information concerning liquidity risk in accordance with FFFS 2010:7 will, as from August 27, 2021, be provided in Pillar 3 reports. See the tables LIQB and FFFS 2010:7.
</t>
  </si>
  <si>
    <t xml:space="preserve"> Part of exposures covered 
by Financial Collaterals (%)</t>
  </si>
  <si>
    <t xml:space="preserve"> EU CC1 - Composition of regulatory own funds</t>
  </si>
  <si>
    <t>EU CC2 - reconciliation of regulatory own funds to balance sheet in the audited financial statements</t>
  </si>
  <si>
    <t>EU KM1 - Key metrics template</t>
  </si>
  <si>
    <t>EU CCyB1 - Geographical distribution of credit exposures relevant for the calculation of the countercyclical buffer</t>
  </si>
  <si>
    <t>CCyB2 - Amount of institution-specific countercyclical capital buffer</t>
  </si>
  <si>
    <t>EU LR1 - LRSum: Summary reconciliation of accounting assets and leverage ratio exposures</t>
  </si>
  <si>
    <t>EU LR2 - LRCom: Leverage ratio common disclosure</t>
  </si>
  <si>
    <t>EU LR3 - LRSpl: Split-up of on balance sheet exposures
(excluding derivatives, SFTs and exempted exposures)</t>
  </si>
  <si>
    <t>EU OV1 – Overview of total risk exposure amounts</t>
  </si>
  <si>
    <t>EU CQ4: Quality of non-performing exposures by geography </t>
  </si>
  <si>
    <t>EU CQ5: Credit quality of loans and advances to non-financial corporations by industry</t>
  </si>
  <si>
    <t>EU CR1: Performing and non-performing exposures and related provisions</t>
  </si>
  <si>
    <t>EU CR1-A: Maturity of exposures</t>
  </si>
  <si>
    <t>EU CR4 – standardised approach – Credit risk exposure and CRM effects</t>
  </si>
  <si>
    <t>CRM techniques overview:  Disclosure of the use of credit risk mitigation techniques</t>
  </si>
  <si>
    <t>EU CR5 – standardised approach</t>
  </si>
  <si>
    <t>EU CR6 – IRB approach – Credit risk exposures by exposure class and PD range</t>
  </si>
  <si>
    <t>EU CR7-A – IRB approach – Disclosure of the extent of the use of CRM techniques</t>
  </si>
  <si>
    <t xml:space="preserve">EU CR8 –  RWEA flow statements of credit risk exposures under the IRB approach </t>
  </si>
  <si>
    <t>EU CR10 –  Specialised lending and equity exposures under the simple riskweighted approach</t>
  </si>
  <si>
    <t>EU CCR1 – Analysis of CCR exposure by approach</t>
  </si>
  <si>
    <t>EU CCR2 – Transactions subject to own funds requirements for CVA risk</t>
  </si>
  <si>
    <t>EU CCR4 – IRB approach – CCR exposures by exposure class and PD scale</t>
  </si>
  <si>
    <t>EU CCR5 – Composition of collateral for CCR exposures</t>
  </si>
  <si>
    <t>EU CCR8 – Exposures to CCPs</t>
  </si>
  <si>
    <t>EU MR1 - Market risk under the standardised approach</t>
  </si>
  <si>
    <t>EU LIQ1 - Quantitative information of LCR</t>
  </si>
  <si>
    <t>EU LIQB on qualitative information on LCR, which complements template EU LIQ1.</t>
  </si>
  <si>
    <t>EU CCR6 - Credit derivatives exposures</t>
  </si>
  <si>
    <t>EU CCR3 - Standardized approach – CCR exposures by regulatory portfolio and risk weights</t>
  </si>
  <si>
    <t>EU CCR7 - RWEA flow statements of CCR exposures under the IMM</t>
  </si>
  <si>
    <t>EU CR7 - IRB approach – Effect on the RWEAs of credit derivatives used as CRM techniques</t>
  </si>
  <si>
    <t>SEK has a NPL ratio lower than 5 %.</t>
  </si>
  <si>
    <t>SEK does not have any securitisation exposures.</t>
  </si>
  <si>
    <t>CAPITAL ADEQUACY AND RISK MANAGEMENT DISCLOSURE (PILLAR 3)                                                      2021 Q2</t>
  </si>
  <si>
    <t>The following templates are not applicable:</t>
  </si>
  <si>
    <t>SEK, Pillar 3 disclosure 2021 Q2</t>
  </si>
  <si>
    <t xml:space="preserve"> weights </t>
  </si>
  <si>
    <t>Additional liquidity information in accordance with the Swedish Financial Supervisory Authority's requlation FFFS 2010:7</t>
  </si>
  <si>
    <t>Issue currency, Skr mn</t>
  </si>
  <si>
    <t>Structure type, Skr mn</t>
  </si>
  <si>
    <t>Market, Skr mn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</si>
</sst>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
    <numFmt numFmtId="165" formatCode="#,##0.0000"/>
    <numFmt numFmtId="166" formatCode="#,##0.0"/>
  </numFmts>
  <fonts count="45">
    <font>
      <sz val="11"/>
      <color theme="1"/>
      <name val="Calibri"/>
      <family val="2"/>
      <scheme val="minor"/>
    </font>
    <font>
      <b/>
      <sz val="11"/>
      <color theme="0"/>
      <name val="Calibri"/>
      <family val="2"/>
      <scheme val="minor"/>
    </font>
    <font>
      <b/>
      <sz val="11"/>
      <color theme="1"/>
      <name val="Calibri"/>
      <family val="2"/>
      <scheme val="minor"/>
    </font>
    <font>
      <b/>
      <sz val="16"/>
      <color theme="1"/>
      <name val="Calibri"/>
      <family val="2"/>
      <scheme val="minor"/>
    </font>
    <font>
      <b/>
      <sz val="16"/>
      <color theme="0"/>
      <name val="Calibri"/>
      <family val="2"/>
      <scheme val="minor"/>
    </font>
    <font>
      <b/>
      <sz val="18"/>
      <color theme="0"/>
      <name val="Calibri"/>
      <family val="2"/>
      <scheme val="minor"/>
    </font>
    <font>
      <sz val="11"/>
      <name val="Calibri"/>
      <family val="2"/>
      <scheme val="minor"/>
    </font>
    <font>
      <sz val="11"/>
      <color theme="1"/>
      <name val="Calibri"/>
      <family val="2"/>
      <scheme val="minor"/>
    </font>
    <font>
      <sz val="11"/>
      <color theme="1"/>
      <name val="Calibri"/>
      <family val="2"/>
    </font>
    <font>
      <sz val="10"/>
      <color theme="1"/>
      <name val="Calibri"/>
      <family val="2"/>
      <scheme val="minor"/>
    </font>
    <font>
      <sz val="11"/>
      <name val="Calibri"/>
      <family val="2"/>
    </font>
    <font>
      <sz val="11"/>
      <color rgb="FFFF0000"/>
      <name val="Calibri"/>
      <family val="2"/>
    </font>
    <font>
      <b/>
      <sz val="11"/>
      <color theme="1"/>
      <name val="Calibri"/>
      <family val="2"/>
    </font>
    <font>
      <i/>
      <sz val="11"/>
      <color theme="1"/>
      <name val="Calibri"/>
      <family val="2"/>
    </font>
    <font>
      <sz val="10"/>
      <color theme="1"/>
      <name val="Calibri"/>
      <family val="2"/>
    </font>
    <font>
      <b/>
      <i/>
      <sz val="11"/>
      <color theme="1"/>
      <name val="Calibri"/>
      <family val="2"/>
    </font>
    <font>
      <sz val="10"/>
      <name val="Calibri"/>
      <family val="2"/>
      <scheme val="minor"/>
    </font>
    <font>
      <i/>
      <sz val="10"/>
      <name val="Calibri"/>
      <family val="2"/>
      <scheme val="minor"/>
    </font>
    <font>
      <b/>
      <sz val="12"/>
      <color theme="1"/>
      <name val="Calibri"/>
      <family val="2"/>
      <scheme val="minor"/>
    </font>
    <font>
      <sz val="12"/>
      <color theme="1"/>
      <name val="Calibri"/>
      <family val="2"/>
      <scheme val="minor"/>
    </font>
    <font>
      <b/>
      <sz val="11"/>
      <name val="Calibri"/>
      <family val="2"/>
      <scheme val="minor"/>
    </font>
    <font>
      <b/>
      <sz val="16"/>
      <color theme="1"/>
      <name val="Calibri"/>
      <family val="2"/>
    </font>
    <font>
      <sz val="10"/>
      <color rgb="FFFF0000"/>
      <name val="Calibri"/>
      <family val="2"/>
    </font>
    <font>
      <sz val="10"/>
      <color theme="1"/>
      <name val="SEB SansSerif"/>
      <charset val="186"/>
    </font>
    <font>
      <sz val="8"/>
      <color rgb="FF000000"/>
      <name val="Times New Roman"/>
      <family val="1"/>
    </font>
    <font>
      <sz val="10"/>
      <color theme="1"/>
      <name val="Courier New"/>
      <family val="3"/>
    </font>
    <font>
      <sz val="16"/>
      <color theme="1"/>
      <name val="Calibri"/>
      <family val="2"/>
    </font>
    <font>
      <sz val="10"/>
      <name val="Courier New"/>
      <family val="3"/>
    </font>
    <font>
      <b/>
      <sz val="10"/>
      <color theme="1"/>
      <name val="Courier New"/>
      <family val="3"/>
    </font>
    <font>
      <sz val="10"/>
      <color theme="1"/>
      <name val="Arial"/>
      <family val="2"/>
    </font>
    <font>
      <sz val="16"/>
      <color theme="1"/>
      <name val="Calibri"/>
      <family val="2"/>
      <scheme val="minor"/>
    </font>
    <font>
      <b/>
      <sz val="16"/>
      <color theme="1"/>
      <name val="Courier New"/>
      <family val="3"/>
    </font>
    <font>
      <b/>
      <sz val="16"/>
      <color theme="1"/>
      <name val="Arial"/>
      <family val="2"/>
    </font>
    <font>
      <b/>
      <sz val="8"/>
      <color theme="1"/>
      <name val="Segoe UI"/>
      <family val="2"/>
    </font>
    <font>
      <b/>
      <sz val="11"/>
      <name val="Calibri"/>
      <family val="2"/>
    </font>
    <font>
      <vertAlign val="superscript"/>
      <sz val="10"/>
      <color theme="1"/>
      <name val="Courier New"/>
      <family val="3"/>
    </font>
    <font>
      <b/>
      <sz val="10"/>
      <name val="Courier New"/>
      <family val="3"/>
    </font>
    <font>
      <sz val="10"/>
      <name val="Calibri"/>
      <family val="2"/>
    </font>
    <font>
      <b/>
      <sz val="10"/>
      <name val="Calibri"/>
      <family val="2"/>
    </font>
    <font>
      <vertAlign val="superscript"/>
      <sz val="11"/>
      <color theme="1"/>
      <name val="Calibri"/>
      <family val="2"/>
    </font>
    <font>
      <sz val="11"/>
      <color rgb="FF000000"/>
      <name val="Calibri"/>
      <family val="2"/>
      <scheme val="minor"/>
    </font>
    <font>
      <b/>
      <sz val="10"/>
      <color theme="1"/>
      <name val="Calibri"/>
      <family val="2"/>
      <scheme val="minor"/>
    </font>
    <font>
      <b/>
      <sz val="10"/>
      <color theme="1"/>
      <name val="Calibri"/>
      <family val="2"/>
    </font>
    <font>
      <b/>
      <sz val="9"/>
      <color theme="1"/>
      <name val="Calibri"/>
      <family val="2"/>
      <scheme val="minor"/>
    </font>
    <font>
      <u/>
      <sz val="11"/>
      <color theme="10"/>
      <name val="Calibri"/>
      <family val="2"/>
      <scheme val="minor"/>
    </font>
  </fonts>
  <fills count="9">
    <fill>
      <patternFill patternType="none"/>
    </fill>
    <fill>
      <patternFill patternType="gray125"/>
    </fill>
    <fill>
      <patternFill patternType="solid">
        <fgColor theme="0"/>
        <bgColor indexed="64"/>
      </patternFill>
    </fill>
    <fill>
      <patternFill patternType="solid">
        <fgColor theme="1"/>
        <bgColor indexed="64"/>
      </patternFill>
    </fill>
    <fill>
      <patternFill patternType="solid">
        <fgColor rgb="FFC0C0C0"/>
        <bgColor indexed="64"/>
      </patternFill>
    </fill>
    <fill>
      <patternFill patternType="solid">
        <fgColor rgb="FF969696"/>
        <bgColor indexed="64"/>
      </patternFill>
    </fill>
    <fill>
      <patternFill patternType="solid">
        <fgColor rgb="FF808080"/>
        <bgColor indexed="64"/>
      </patternFill>
    </fill>
    <fill>
      <patternFill patternType="solid">
        <fgColor rgb="FFFFFFFF"/>
        <bgColor indexed="64"/>
      </patternFill>
    </fill>
    <fill>
      <patternFill patternType="solid">
        <fgColor theme="0" tint="-4.9989318521683403E-2"/>
        <bgColor indexed="64"/>
      </patternFill>
    </fill>
  </fills>
  <borders count="68">
    <border>
      <left/>
      <right/>
      <top/>
      <bottom/>
      <diagonal/>
    </border>
    <border>
      <left/>
      <right/>
      <top style="thin">
        <color indexed="64"/>
      </top>
      <bottom/>
      <diagonal/>
    </border>
    <border>
      <left style="thin">
        <color rgb="FF000000"/>
      </left>
      <right style="thin">
        <color rgb="FF000000"/>
      </right>
      <top style="thin">
        <color rgb="FF000000"/>
      </top>
      <bottom style="thin">
        <color rgb="FF000000"/>
      </bottom>
      <diagonal/>
    </border>
    <border>
      <left/>
      <right/>
      <top/>
      <bottom style="thin">
        <color rgb="FF000000"/>
      </bottom>
      <diagonal/>
    </border>
    <border>
      <left/>
      <right style="thin">
        <color rgb="FF000000"/>
      </right>
      <top/>
      <bottom style="thin">
        <color rgb="FF000000"/>
      </bottom>
      <diagonal/>
    </border>
    <border>
      <left/>
      <right/>
      <top style="thin">
        <color indexed="64"/>
      </top>
      <bottom style="thin">
        <color indexed="64"/>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diagonal/>
    </border>
    <border>
      <left/>
      <right style="thin">
        <color rgb="FF000000"/>
      </right>
      <top style="thin">
        <color rgb="FF000000"/>
      </top>
      <bottom/>
      <diagonal/>
    </border>
    <border>
      <left/>
      <right style="thin">
        <color rgb="FF000000"/>
      </right>
      <top/>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top style="medium">
        <color rgb="FF000000"/>
      </top>
      <bottom style="medium">
        <color rgb="FF000000"/>
      </bottom>
      <diagonal/>
    </border>
    <border>
      <left style="medium">
        <color rgb="FF000000"/>
      </left>
      <right/>
      <top/>
      <bottom style="medium">
        <color rgb="FF000000"/>
      </bottom>
      <diagonal/>
    </border>
    <border>
      <left style="medium">
        <color rgb="FF000000"/>
      </left>
      <right style="medium">
        <color rgb="FF000000"/>
      </right>
      <top/>
      <bottom style="medium">
        <color rgb="FF000000"/>
      </bottom>
      <diagonal/>
    </border>
    <border>
      <left style="thin">
        <color rgb="FF000000"/>
      </left>
      <right/>
      <top style="thin">
        <color rgb="FF000000"/>
      </top>
      <bottom/>
      <diagonal/>
    </border>
    <border>
      <left style="thin">
        <color rgb="FF000000"/>
      </left>
      <right/>
      <top/>
      <bottom/>
      <diagonal/>
    </border>
    <border>
      <left style="thin">
        <color rgb="FF000000"/>
      </left>
      <right/>
      <top/>
      <bottom style="thin">
        <color rgb="FF000000"/>
      </bottom>
      <diagonal/>
    </border>
    <border>
      <left style="thin">
        <color rgb="FF000000"/>
      </left>
      <right style="thin">
        <color rgb="FF000000"/>
      </right>
      <top/>
      <bottom style="thin">
        <color rgb="FF000000"/>
      </bottom>
      <diagonal/>
    </border>
    <border>
      <left/>
      <right style="medium">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diagonal/>
    </border>
    <border>
      <left style="thin">
        <color indexed="64"/>
      </left>
      <right style="medium">
        <color rgb="FF000000"/>
      </right>
      <top style="medium">
        <color rgb="FF000000"/>
      </top>
      <bottom style="medium">
        <color rgb="FF000000"/>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rgb="FF000000"/>
      </left>
      <right style="thin">
        <color rgb="FF000000"/>
      </right>
      <top/>
      <bottom/>
      <diagonal/>
    </border>
    <border>
      <left style="thin">
        <color indexed="64"/>
      </left>
      <right style="thin">
        <color indexed="64"/>
      </right>
      <top style="thin">
        <color indexed="64"/>
      </top>
      <bottom/>
      <diagonal/>
    </border>
    <border>
      <left style="thin">
        <color indexed="64"/>
      </left>
      <right/>
      <top style="thin">
        <color indexed="64"/>
      </top>
      <bottom style="thin">
        <color rgb="FF000000"/>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rgb="FF000000"/>
      </bottom>
      <diagonal/>
    </border>
    <border>
      <left/>
      <right style="medium">
        <color rgb="FF000000"/>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rgb="FF000000"/>
      </left>
      <right style="thin">
        <color rgb="FF000000"/>
      </right>
      <top/>
      <bottom style="medium">
        <color rgb="FF000000"/>
      </bottom>
      <diagonal/>
    </border>
    <border>
      <left/>
      <right style="thin">
        <color rgb="FF000000"/>
      </right>
      <top/>
      <bottom style="thin">
        <color indexed="64"/>
      </bottom>
      <diagonal/>
    </border>
    <border>
      <left style="thin">
        <color indexed="64"/>
      </left>
      <right/>
      <top/>
      <bottom style="thin">
        <color indexed="64"/>
      </bottom>
      <diagonal/>
    </border>
    <border>
      <left style="thin">
        <color indexed="64"/>
      </left>
      <right style="thin">
        <color rgb="FF000000"/>
      </right>
      <top/>
      <bottom style="thin">
        <color rgb="FF000000"/>
      </bottom>
      <diagonal/>
    </border>
    <border>
      <left style="thin">
        <color indexed="64"/>
      </left>
      <right style="thin">
        <color rgb="FF000000"/>
      </right>
      <top/>
      <bottom/>
      <diagonal/>
    </border>
    <border>
      <left style="thin">
        <color indexed="64"/>
      </left>
      <right style="thin">
        <color rgb="FF000000"/>
      </right>
      <top style="thin">
        <color indexed="64"/>
      </top>
      <bottom/>
      <diagonal/>
    </border>
    <border>
      <left/>
      <right style="thin">
        <color indexed="64"/>
      </right>
      <top/>
      <bottom/>
      <diagonal/>
    </border>
    <border>
      <left style="thin">
        <color rgb="FF000000"/>
      </left>
      <right style="thin">
        <color rgb="FF000000"/>
      </right>
      <top style="thin">
        <color indexed="64"/>
      </top>
      <bottom style="thin">
        <color rgb="FF000000"/>
      </bottom>
      <diagonal/>
    </border>
    <border>
      <left style="thin">
        <color indexed="64"/>
      </left>
      <right style="medium">
        <color rgb="FF000000"/>
      </right>
      <top style="thin">
        <color rgb="FF000000"/>
      </top>
      <bottom/>
      <diagonal/>
    </border>
    <border>
      <left style="thin">
        <color indexed="64"/>
      </left>
      <right style="thin">
        <color rgb="FF000000"/>
      </right>
      <top style="thin">
        <color rgb="FF000000"/>
      </top>
      <bottom/>
      <diagonal/>
    </border>
    <border>
      <left style="thin">
        <color indexed="64"/>
      </left>
      <right/>
      <top style="thin">
        <color rgb="FF000000"/>
      </top>
      <bottom/>
      <diagonal/>
    </border>
    <border>
      <left style="thin">
        <color indexed="64"/>
      </left>
      <right style="thin">
        <color rgb="FF000000"/>
      </right>
      <top style="thin">
        <color rgb="FF000000"/>
      </top>
      <bottom style="thin">
        <color rgb="FF000000"/>
      </bottom>
      <diagonal/>
    </border>
    <border>
      <left style="thin">
        <color indexed="64"/>
      </left>
      <right style="thin">
        <color rgb="FF000000"/>
      </right>
      <top style="thin">
        <color indexed="64"/>
      </top>
      <bottom style="thin">
        <color rgb="FF000000"/>
      </bottom>
      <diagonal/>
    </border>
    <border>
      <left style="medium">
        <color rgb="FF000000"/>
      </left>
      <right style="medium">
        <color rgb="FF000000"/>
      </right>
      <top style="thin">
        <color indexed="64"/>
      </top>
      <bottom style="medium">
        <color rgb="FF000000"/>
      </bottom>
      <diagonal/>
    </border>
    <border>
      <left style="medium">
        <color rgb="FF000000"/>
      </left>
      <right style="medium">
        <color rgb="FF000000"/>
      </right>
      <top style="thin">
        <color indexed="64"/>
      </top>
      <bottom style="thin">
        <color indexed="64"/>
      </bottom>
      <diagonal/>
    </border>
    <border>
      <left style="thin">
        <color indexed="64"/>
      </left>
      <right/>
      <top style="thin">
        <color indexed="64"/>
      </top>
      <bottom style="medium">
        <color rgb="FF000000"/>
      </bottom>
      <diagonal/>
    </border>
    <border>
      <left/>
      <right style="thin">
        <color indexed="64"/>
      </right>
      <top style="thin">
        <color indexed="64"/>
      </top>
      <bottom style="medium">
        <color rgb="FF000000"/>
      </bottom>
      <diagonal/>
    </border>
    <border>
      <left style="thin">
        <color indexed="64"/>
      </left>
      <right style="medium">
        <color rgb="FF000000"/>
      </right>
      <top style="thin">
        <color indexed="64"/>
      </top>
      <bottom/>
      <diagonal/>
    </border>
    <border>
      <left style="thin">
        <color indexed="64"/>
      </left>
      <right style="medium">
        <color rgb="FF000000"/>
      </right>
      <top/>
      <bottom style="medium">
        <color rgb="FF000000"/>
      </bottom>
      <diagonal/>
    </border>
    <border>
      <left/>
      <right style="thin">
        <color indexed="64"/>
      </right>
      <top style="thin">
        <color indexed="64"/>
      </top>
      <bottom/>
      <diagonal/>
    </border>
    <border>
      <left/>
      <right style="medium">
        <color rgb="FF000000"/>
      </right>
      <top style="thin">
        <color indexed="64"/>
      </top>
      <bottom/>
      <diagonal/>
    </border>
    <border>
      <left style="thin">
        <color indexed="64"/>
      </left>
      <right style="thin">
        <color indexed="64"/>
      </right>
      <top style="thin">
        <color indexed="64"/>
      </top>
      <bottom style="medium">
        <color rgb="FF000000"/>
      </bottom>
      <diagonal/>
    </border>
    <border>
      <left style="medium">
        <color rgb="FF000000"/>
      </left>
      <right style="thin">
        <color indexed="64"/>
      </right>
      <top style="thin">
        <color indexed="64"/>
      </top>
      <bottom style="medium">
        <color rgb="FF000000"/>
      </bottom>
      <diagonal/>
    </border>
    <border>
      <left style="thin">
        <color indexed="64"/>
      </left>
      <right/>
      <top/>
      <bottom style="medium">
        <color rgb="FF000000"/>
      </bottom>
      <diagonal/>
    </border>
    <border>
      <left style="thin">
        <color indexed="64"/>
      </left>
      <right style="thin">
        <color indexed="64"/>
      </right>
      <top/>
      <bottom style="medium">
        <color rgb="FF000000"/>
      </bottom>
      <diagonal/>
    </border>
    <border>
      <left style="medium">
        <color rgb="FF000000"/>
      </left>
      <right style="thin">
        <color indexed="64"/>
      </right>
      <top style="thin">
        <color indexed="64"/>
      </top>
      <bottom style="thin">
        <color indexed="64"/>
      </bottom>
      <diagonal/>
    </border>
    <border>
      <left style="thin">
        <color indexed="64"/>
      </left>
      <right style="medium">
        <color rgb="FF000000"/>
      </right>
      <top/>
      <bottom style="thin">
        <color indexed="64"/>
      </bottom>
      <diagonal/>
    </border>
    <border>
      <left/>
      <right style="thin">
        <color indexed="64"/>
      </right>
      <top/>
      <bottom style="medium">
        <color rgb="FF000000"/>
      </bottom>
      <diagonal/>
    </border>
    <border>
      <left/>
      <right style="thin">
        <color indexed="64"/>
      </right>
      <top/>
      <bottom style="thin">
        <color indexed="64"/>
      </bottom>
      <diagonal/>
    </border>
    <border>
      <left style="thin">
        <color indexed="64"/>
      </left>
      <right style="thin">
        <color indexed="64"/>
      </right>
      <top style="thin">
        <color rgb="FF000000"/>
      </top>
      <bottom style="thin">
        <color rgb="FF000000"/>
      </bottom>
      <diagonal/>
    </border>
  </borders>
  <cellStyleXfs count="4">
    <xf numFmtId="0" fontId="0" fillId="0" borderId="0"/>
    <xf numFmtId="9" fontId="7" fillId="0" borderId="0" applyFont="0" applyFill="0" applyBorder="0" applyAlignment="0" applyProtection="0"/>
    <xf numFmtId="0" fontId="9" fillId="0" borderId="0"/>
    <xf numFmtId="0" fontId="44" fillId="0" borderId="0" applyNumberFormat="0" applyFill="0" applyBorder="0" applyAlignment="0" applyProtection="0"/>
  </cellStyleXfs>
  <cellXfs count="614">
    <xf numFmtId="0" fontId="0" fillId="0" borderId="0" xfId="0"/>
    <xf numFmtId="0" fontId="2" fillId="0" borderId="0" xfId="0" applyFont="1"/>
    <xf numFmtId="0" fontId="3" fillId="0" borderId="0" xfId="0" applyFont="1"/>
    <xf numFmtId="0" fontId="1" fillId="3" borderId="0" xfId="0" applyFont="1" applyFill="1"/>
    <xf numFmtId="0" fontId="4" fillId="3" borderId="0" xfId="0" applyFont="1" applyFill="1"/>
    <xf numFmtId="0" fontId="5" fillId="3" borderId="0" xfId="0" applyFont="1" applyFill="1"/>
    <xf numFmtId="0" fontId="2" fillId="0" borderId="1" xfId="0" applyFont="1" applyBorder="1"/>
    <xf numFmtId="0" fontId="0" fillId="0" borderId="1" xfId="0" applyBorder="1"/>
    <xf numFmtId="0" fontId="6" fillId="0" borderId="0" xfId="0" applyFont="1" applyFill="1"/>
    <xf numFmtId="0" fontId="0" fillId="2" borderId="0" xfId="0" applyFill="1"/>
    <xf numFmtId="0" fontId="0" fillId="2" borderId="1" xfId="0" applyFill="1" applyBorder="1"/>
    <xf numFmtId="49" fontId="8" fillId="0" borderId="2" xfId="0" quotePrefix="1" applyNumberFormat="1" applyFont="1" applyFill="1" applyBorder="1" applyAlignment="1">
      <alignment horizontal="center" vertical="center" wrapText="1"/>
    </xf>
    <xf numFmtId="49" fontId="8" fillId="0" borderId="2" xfId="0" quotePrefix="1" applyNumberFormat="1" applyFont="1" applyFill="1" applyBorder="1" applyAlignment="1">
      <alignment vertical="center" wrapText="1"/>
    </xf>
    <xf numFmtId="3" fontId="8" fillId="0" borderId="2" xfId="0" applyNumberFormat="1" applyFont="1" applyFill="1" applyBorder="1" applyAlignment="1">
      <alignment vertical="center" wrapText="1"/>
    </xf>
    <xf numFmtId="164" fontId="8" fillId="0" borderId="2" xfId="1" applyNumberFormat="1" applyFont="1" applyFill="1" applyBorder="1" applyAlignment="1">
      <alignment vertical="center" wrapText="1"/>
    </xf>
    <xf numFmtId="164" fontId="8" fillId="2" borderId="2" xfId="1" applyNumberFormat="1" applyFont="1" applyFill="1" applyBorder="1" applyAlignment="1">
      <alignment vertical="center"/>
    </xf>
    <xf numFmtId="164" fontId="8" fillId="2" borderId="2" xfId="1" applyNumberFormat="1" applyFont="1" applyFill="1" applyBorder="1" applyAlignment="1">
      <alignment vertical="center" wrapText="1"/>
    </xf>
    <xf numFmtId="165" fontId="8" fillId="0" borderId="2" xfId="0" applyNumberFormat="1" applyFont="1" applyFill="1" applyBorder="1" applyAlignment="1">
      <alignment vertical="center" wrapText="1"/>
    </xf>
    <xf numFmtId="165" fontId="8" fillId="0" borderId="2" xfId="0" applyNumberFormat="1" applyFont="1" applyFill="1" applyBorder="1" applyAlignment="1">
      <alignment vertical="center"/>
    </xf>
    <xf numFmtId="164" fontId="8" fillId="0" borderId="2" xfId="1" applyNumberFormat="1" applyFont="1" applyFill="1" applyBorder="1" applyAlignment="1">
      <alignment vertical="center"/>
    </xf>
    <xf numFmtId="3" fontId="8" fillId="0" borderId="2" xfId="0" applyNumberFormat="1" applyFont="1" applyFill="1" applyBorder="1" applyAlignment="1">
      <alignment vertical="center"/>
    </xf>
    <xf numFmtId="164" fontId="10" fillId="0" borderId="2" xfId="1" applyNumberFormat="1" applyFont="1" applyFill="1" applyBorder="1" applyAlignment="1">
      <alignment vertical="center"/>
    </xf>
    <xf numFmtId="4" fontId="11" fillId="0" borderId="2" xfId="0" applyNumberFormat="1" applyFont="1" applyFill="1" applyBorder="1" applyAlignment="1">
      <alignment vertical="center"/>
    </xf>
    <xf numFmtId="4" fontId="8" fillId="0" borderId="2" xfId="0" applyNumberFormat="1" applyFont="1" applyFill="1" applyBorder="1" applyAlignment="1">
      <alignment vertical="center"/>
    </xf>
    <xf numFmtId="49" fontId="12" fillId="0" borderId="2" xfId="0" quotePrefix="1" applyNumberFormat="1" applyFont="1" applyFill="1" applyBorder="1" applyAlignment="1">
      <alignment horizontal="center" vertical="center" wrapText="1"/>
    </xf>
    <xf numFmtId="49" fontId="12" fillId="4" borderId="2" xfId="0" quotePrefix="1" applyNumberFormat="1" applyFont="1" applyFill="1" applyBorder="1" applyAlignment="1">
      <alignment vertical="center" wrapText="1"/>
    </xf>
    <xf numFmtId="49" fontId="14" fillId="0" borderId="0" xfId="0" applyNumberFormat="1" applyFont="1" applyAlignment="1">
      <alignment vertical="center"/>
    </xf>
    <xf numFmtId="49" fontId="2" fillId="0" borderId="0" xfId="0" applyNumberFormat="1" applyFont="1" applyAlignment="1">
      <alignment vertical="center"/>
    </xf>
    <xf numFmtId="4" fontId="8" fillId="0" borderId="2" xfId="0" applyNumberFormat="1" applyFont="1" applyFill="1" applyBorder="1" applyAlignment="1">
      <alignment vertical="center" wrapText="1"/>
    </xf>
    <xf numFmtId="0" fontId="8" fillId="0" borderId="0" xfId="0" applyFont="1" applyAlignment="1">
      <alignment vertical="center"/>
    </xf>
    <xf numFmtId="49" fontId="8" fillId="0" borderId="12" xfId="0" quotePrefix="1" applyNumberFormat="1" applyFont="1" applyFill="1" applyBorder="1" applyAlignment="1">
      <alignment horizontal="center" vertical="center" wrapText="1"/>
    </xf>
    <xf numFmtId="49" fontId="13" fillId="0" borderId="12" xfId="0" quotePrefix="1" applyNumberFormat="1" applyFont="1" applyFill="1" applyBorder="1" applyAlignment="1">
      <alignment horizontal="center" vertical="center" wrapText="1"/>
    </xf>
    <xf numFmtId="49" fontId="15" fillId="0" borderId="12" xfId="0" quotePrefix="1" applyNumberFormat="1" applyFont="1" applyFill="1" applyBorder="1" applyAlignment="1">
      <alignment horizontal="center" vertical="center" wrapText="1"/>
    </xf>
    <xf numFmtId="0" fontId="14" fillId="0" borderId="0" xfId="0" applyFont="1" applyAlignment="1">
      <alignment vertical="center"/>
    </xf>
    <xf numFmtId="49" fontId="8" fillId="0" borderId="13" xfId="0" quotePrefix="1" applyNumberFormat="1" applyFont="1" applyFill="1" applyBorder="1" applyAlignment="1">
      <alignment vertical="center" wrapText="1"/>
    </xf>
    <xf numFmtId="4" fontId="14" fillId="0" borderId="13" xfId="0" applyNumberFormat="1" applyFont="1" applyFill="1" applyBorder="1" applyAlignment="1">
      <alignment vertical="center"/>
    </xf>
    <xf numFmtId="49" fontId="13" fillId="0" borderId="16" xfId="0" quotePrefix="1" applyNumberFormat="1" applyFont="1" applyFill="1" applyBorder="1" applyAlignment="1">
      <alignment horizontal="center" vertical="center" wrapText="1"/>
    </xf>
    <xf numFmtId="49" fontId="13" fillId="0" borderId="21" xfId="0" quotePrefix="1" applyNumberFormat="1" applyFont="1" applyFill="1" applyBorder="1" applyAlignment="1">
      <alignment vertical="center" wrapText="1"/>
    </xf>
    <xf numFmtId="49" fontId="8" fillId="0" borderId="16" xfId="0" quotePrefix="1" applyNumberFormat="1" applyFont="1" applyFill="1" applyBorder="1" applyAlignment="1">
      <alignment horizontal="center" vertical="center" wrapText="1"/>
    </xf>
    <xf numFmtId="49" fontId="8" fillId="0" borderId="21" xfId="0" quotePrefix="1" applyNumberFormat="1" applyFont="1" applyFill="1" applyBorder="1" applyAlignment="1">
      <alignment vertical="center" wrapText="1"/>
    </xf>
    <xf numFmtId="49" fontId="15" fillId="0" borderId="16" xfId="0" quotePrefix="1" applyNumberFormat="1" applyFont="1" applyFill="1" applyBorder="1" applyAlignment="1">
      <alignment horizontal="center" vertical="center" wrapText="1"/>
    </xf>
    <xf numFmtId="49" fontId="15" fillId="0" borderId="21" xfId="0" quotePrefix="1" applyNumberFormat="1" applyFont="1" applyFill="1" applyBorder="1" applyAlignment="1">
      <alignment vertical="center" wrapText="1"/>
    </xf>
    <xf numFmtId="4" fontId="14" fillId="0" borderId="21" xfId="0" applyNumberFormat="1" applyFont="1" applyFill="1" applyBorder="1" applyAlignment="1">
      <alignment vertical="center"/>
    </xf>
    <xf numFmtId="49" fontId="8" fillId="0" borderId="23" xfId="0" quotePrefix="1" applyNumberFormat="1" applyFont="1" applyFill="1" applyBorder="1" applyAlignment="1">
      <alignment horizontal="center" vertical="center" wrapText="1"/>
    </xf>
    <xf numFmtId="49" fontId="8" fillId="4" borderId="2" xfId="0" quotePrefix="1" applyNumberFormat="1" applyFont="1" applyFill="1" applyBorder="1" applyAlignment="1">
      <alignment vertical="center" wrapText="1"/>
    </xf>
    <xf numFmtId="3" fontId="8" fillId="0" borderId="12" xfId="0" applyNumberFormat="1" applyFont="1" applyFill="1" applyBorder="1" applyAlignment="1">
      <alignment vertical="center"/>
    </xf>
    <xf numFmtId="3" fontId="8" fillId="0" borderId="13" xfId="0" applyNumberFormat="1" applyFont="1" applyFill="1" applyBorder="1" applyAlignment="1">
      <alignment vertical="center" wrapText="1"/>
    </xf>
    <xf numFmtId="3" fontId="8" fillId="0" borderId="21" xfId="0" applyNumberFormat="1" applyFont="1" applyFill="1" applyBorder="1" applyAlignment="1">
      <alignment vertical="center" wrapText="1"/>
    </xf>
    <xf numFmtId="3" fontId="14" fillId="0" borderId="13" xfId="0" applyNumberFormat="1" applyFont="1" applyFill="1" applyBorder="1" applyAlignment="1">
      <alignment vertical="center"/>
    </xf>
    <xf numFmtId="3" fontId="15" fillId="0" borderId="21" xfId="0" applyNumberFormat="1" applyFont="1" applyFill="1" applyBorder="1" applyAlignment="1">
      <alignment vertical="center" wrapText="1"/>
    </xf>
    <xf numFmtId="3" fontId="8" fillId="0" borderId="24" xfId="0" applyNumberFormat="1" applyFont="1" applyFill="1" applyBorder="1" applyAlignment="1">
      <alignment vertical="center" wrapText="1"/>
    </xf>
    <xf numFmtId="49" fontId="0" fillId="0" borderId="2" xfId="0" quotePrefix="1" applyNumberFormat="1" applyFont="1" applyFill="1" applyBorder="1" applyAlignment="1">
      <alignment vertical="center" wrapText="1"/>
    </xf>
    <xf numFmtId="4" fontId="0" fillId="0" borderId="2" xfId="0" applyNumberFormat="1" applyFont="1" applyFill="1" applyBorder="1" applyAlignment="1">
      <alignment vertical="center"/>
    </xf>
    <xf numFmtId="49" fontId="8" fillId="0" borderId="0" xfId="0" applyNumberFormat="1" applyFont="1" applyAlignment="1">
      <alignment vertical="center"/>
    </xf>
    <xf numFmtId="49" fontId="12" fillId="0" borderId="0" xfId="0" applyNumberFormat="1" applyFont="1" applyAlignment="1">
      <alignment vertical="center"/>
    </xf>
    <xf numFmtId="49" fontId="8" fillId="0" borderId="6" xfId="0" quotePrefix="1" applyNumberFormat="1" applyFont="1" applyFill="1" applyBorder="1" applyAlignment="1">
      <alignment vertical="center" wrapText="1"/>
    </xf>
    <xf numFmtId="0" fontId="9" fillId="0" borderId="25" xfId="0" applyFont="1" applyBorder="1" applyAlignment="1">
      <alignment horizontal="center" vertical="center" wrapText="1"/>
    </xf>
    <xf numFmtId="0" fontId="16" fillId="7" borderId="25" xfId="0" applyFont="1" applyFill="1" applyBorder="1" applyAlignment="1">
      <alignment vertical="center" wrapText="1"/>
    </xf>
    <xf numFmtId="0" fontId="16" fillId="0" borderId="25" xfId="0" applyFont="1" applyBorder="1" applyAlignment="1">
      <alignment horizontal="center" vertical="center"/>
    </xf>
    <xf numFmtId="0" fontId="16" fillId="7" borderId="25" xfId="0" applyFont="1" applyFill="1" applyBorder="1" applyAlignment="1">
      <alignment vertical="center"/>
    </xf>
    <xf numFmtId="0" fontId="18" fillId="2" borderId="1" xfId="0" applyFont="1" applyFill="1" applyBorder="1" applyAlignment="1">
      <alignment horizontal="left"/>
    </xf>
    <xf numFmtId="0" fontId="0" fillId="0" borderId="0" xfId="0" applyFont="1"/>
    <xf numFmtId="0" fontId="2" fillId="0" borderId="28" xfId="0" applyFont="1" applyBorder="1"/>
    <xf numFmtId="0" fontId="0" fillId="0" borderId="0" xfId="0" applyFont="1" applyProtection="1">
      <protection locked="0"/>
    </xf>
    <xf numFmtId="164" fontId="6" fillId="0" borderId="0" xfId="1" applyNumberFormat="1" applyFont="1" applyProtection="1">
      <protection locked="0"/>
    </xf>
    <xf numFmtId="0" fontId="2" fillId="0" borderId="5" xfId="0" applyFont="1" applyBorder="1" applyProtection="1">
      <protection locked="0"/>
    </xf>
    <xf numFmtId="9" fontId="20" fillId="0" borderId="5" xfId="1" applyNumberFormat="1" applyFont="1" applyBorder="1" applyProtection="1">
      <protection locked="0"/>
    </xf>
    <xf numFmtId="9" fontId="0" fillId="0" borderId="0" xfId="0" applyNumberFormat="1" applyFont="1" applyProtection="1">
      <protection locked="0"/>
    </xf>
    <xf numFmtId="10" fontId="0" fillId="0" borderId="0" xfId="1" applyNumberFormat="1" applyFont="1" applyProtection="1">
      <protection locked="0"/>
    </xf>
    <xf numFmtId="0" fontId="0" fillId="0" borderId="0" xfId="0" applyFont="1" applyBorder="1" applyProtection="1">
      <protection locked="0"/>
    </xf>
    <xf numFmtId="0" fontId="2" fillId="0" borderId="5" xfId="0" applyFont="1" applyBorder="1"/>
    <xf numFmtId="49" fontId="14" fillId="4" borderId="2" xfId="0" applyNumberFormat="1" applyFont="1" applyFill="1" applyBorder="1" applyAlignment="1">
      <alignment vertical="center"/>
    </xf>
    <xf numFmtId="164" fontId="14" fillId="0" borderId="0" xfId="0" applyNumberFormat="1" applyFont="1" applyAlignment="1">
      <alignment vertical="center"/>
    </xf>
    <xf numFmtId="164" fontId="14" fillId="0" borderId="0" xfId="1" applyNumberFormat="1" applyFont="1" applyAlignment="1">
      <alignment vertical="center"/>
    </xf>
    <xf numFmtId="165" fontId="14" fillId="0" borderId="0" xfId="0" applyNumberFormat="1" applyFont="1" applyAlignment="1">
      <alignment vertical="center"/>
    </xf>
    <xf numFmtId="4" fontId="14" fillId="0" borderId="2" xfId="0" applyNumberFormat="1" applyFont="1" applyFill="1" applyBorder="1" applyAlignment="1">
      <alignment vertical="center"/>
    </xf>
    <xf numFmtId="4" fontId="14" fillId="0" borderId="0" xfId="0" applyNumberFormat="1" applyFont="1" applyAlignment="1">
      <alignment vertical="center"/>
    </xf>
    <xf numFmtId="49" fontId="22" fillId="0" borderId="0" xfId="0" applyNumberFormat="1" applyFont="1" applyAlignment="1">
      <alignment vertical="center"/>
    </xf>
    <xf numFmtId="0" fontId="22" fillId="0" borderId="0" xfId="0" applyFont="1" applyAlignment="1">
      <alignment vertical="center"/>
    </xf>
    <xf numFmtId="1" fontId="14" fillId="0" borderId="0" xfId="0" applyNumberFormat="1" applyFont="1" applyAlignment="1">
      <alignment vertical="center"/>
    </xf>
    <xf numFmtId="1" fontId="8" fillId="0" borderId="2" xfId="0" applyNumberFormat="1" applyFont="1" applyFill="1" applyBorder="1" applyAlignment="1">
      <alignment vertical="center"/>
    </xf>
    <xf numFmtId="3" fontId="10" fillId="0" borderId="2" xfId="0" applyNumberFormat="1" applyFont="1" applyFill="1" applyBorder="1" applyAlignment="1">
      <alignment vertical="center"/>
    </xf>
    <xf numFmtId="49" fontId="14" fillId="0" borderId="2" xfId="0" applyNumberFormat="1" applyFont="1" applyFill="1" applyBorder="1" applyAlignment="1">
      <alignment vertical="center"/>
    </xf>
    <xf numFmtId="49" fontId="9" fillId="0" borderId="0" xfId="0" applyNumberFormat="1" applyFont="1" applyAlignment="1">
      <alignment vertical="center"/>
    </xf>
    <xf numFmtId="4" fontId="9" fillId="0" borderId="0" xfId="0" applyNumberFormat="1" applyFont="1" applyAlignment="1">
      <alignment vertical="center"/>
    </xf>
    <xf numFmtId="0" fontId="9" fillId="0" borderId="0" xfId="0" applyFont="1" applyAlignment="1">
      <alignment vertical="center"/>
    </xf>
    <xf numFmtId="49" fontId="9" fillId="0" borderId="3" xfId="0" applyNumberFormat="1" applyFont="1" applyFill="1" applyBorder="1" applyAlignment="1">
      <alignment vertical="center"/>
    </xf>
    <xf numFmtId="49" fontId="9" fillId="0" borderId="18" xfId="0" applyNumberFormat="1" applyFont="1" applyFill="1" applyBorder="1" applyAlignment="1">
      <alignment vertical="center"/>
    </xf>
    <xf numFmtId="49" fontId="9" fillId="0" borderId="2" xfId="0" applyNumberFormat="1" applyFont="1" applyFill="1" applyBorder="1" applyAlignment="1">
      <alignment vertical="center"/>
    </xf>
    <xf numFmtId="49" fontId="0" fillId="0" borderId="2" xfId="0" quotePrefix="1" applyNumberFormat="1" applyFont="1" applyFill="1" applyBorder="1" applyAlignment="1">
      <alignment horizontal="center" vertical="center" wrapText="1"/>
    </xf>
    <xf numFmtId="3" fontId="0" fillId="0" borderId="2" xfId="0" applyNumberFormat="1" applyFont="1" applyFill="1" applyBorder="1" applyAlignment="1">
      <alignment vertical="center" wrapText="1"/>
    </xf>
    <xf numFmtId="4" fontId="9" fillId="0" borderId="2" xfId="0" applyNumberFormat="1" applyFont="1" applyFill="1" applyBorder="1" applyAlignment="1">
      <alignment vertical="center"/>
    </xf>
    <xf numFmtId="3" fontId="9" fillId="0" borderId="2" xfId="0" applyNumberFormat="1" applyFont="1" applyFill="1" applyBorder="1" applyAlignment="1">
      <alignment vertical="center"/>
    </xf>
    <xf numFmtId="49" fontId="0" fillId="0" borderId="8" xfId="0" quotePrefix="1" applyNumberFormat="1" applyFont="1" applyFill="1" applyBorder="1" applyAlignment="1">
      <alignment vertical="center" wrapText="1"/>
    </xf>
    <xf numFmtId="49" fontId="0" fillId="0" borderId="0" xfId="0" quotePrefix="1" applyNumberFormat="1" applyFont="1" applyAlignment="1">
      <alignment vertical="center" wrapText="1"/>
    </xf>
    <xf numFmtId="49" fontId="0" fillId="0" borderId="0" xfId="0" quotePrefix="1" applyNumberFormat="1" applyFont="1" applyAlignment="1">
      <alignment wrapText="1"/>
    </xf>
    <xf numFmtId="3" fontId="9" fillId="0" borderId="0" xfId="0" applyNumberFormat="1" applyFont="1" applyAlignment="1">
      <alignment vertical="center"/>
    </xf>
    <xf numFmtId="3" fontId="9" fillId="5" borderId="2" xfId="0" applyNumberFormat="1" applyFont="1" applyFill="1" applyBorder="1" applyAlignment="1">
      <alignment vertical="center"/>
    </xf>
    <xf numFmtId="3" fontId="9" fillId="6" borderId="2" xfId="0" applyNumberFormat="1" applyFont="1" applyFill="1" applyBorder="1" applyAlignment="1">
      <alignment vertical="center"/>
    </xf>
    <xf numFmtId="9" fontId="0" fillId="0" borderId="2" xfId="1" applyFont="1" applyFill="1" applyBorder="1" applyAlignment="1">
      <alignment vertical="center" wrapText="1"/>
    </xf>
    <xf numFmtId="0" fontId="0" fillId="0" borderId="0" xfId="0" applyFont="1" applyAlignment="1">
      <alignment wrapText="1"/>
    </xf>
    <xf numFmtId="0" fontId="0" fillId="0" borderId="28" xfId="0" applyBorder="1"/>
    <xf numFmtId="0" fontId="6" fillId="0" borderId="0" xfId="0" applyFont="1"/>
    <xf numFmtId="49" fontId="25" fillId="0" borderId="0" xfId="0" applyNumberFormat="1" applyFont="1" applyAlignment="1">
      <alignment vertical="center"/>
    </xf>
    <xf numFmtId="0" fontId="25" fillId="0" borderId="0" xfId="0" applyFont="1" applyAlignment="1">
      <alignment vertical="center"/>
    </xf>
    <xf numFmtId="49" fontId="8" fillId="4" borderId="2" xfId="0" quotePrefix="1" applyNumberFormat="1" applyFont="1" applyFill="1" applyBorder="1" applyAlignment="1">
      <alignment horizontal="center" vertical="center" wrapText="1"/>
    </xf>
    <xf numFmtId="3" fontId="25" fillId="0" borderId="8" xfId="0" applyNumberFormat="1" applyFont="1" applyFill="1" applyBorder="1" applyAlignment="1">
      <alignment vertical="center"/>
    </xf>
    <xf numFmtId="3" fontId="27" fillId="0" borderId="8" xfId="0" applyNumberFormat="1" applyFont="1" applyFill="1" applyBorder="1" applyAlignment="1">
      <alignment vertical="center"/>
    </xf>
    <xf numFmtId="3" fontId="8" fillId="0" borderId="8" xfId="0" applyNumberFormat="1" applyFont="1" applyFill="1" applyBorder="1" applyAlignment="1">
      <alignment vertical="center" wrapText="1"/>
    </xf>
    <xf numFmtId="49" fontId="8" fillId="0" borderId="0" xfId="0" applyNumberFormat="1" applyFont="1" applyAlignment="1">
      <alignment vertical="center"/>
    </xf>
    <xf numFmtId="49" fontId="0" fillId="0" borderId="0" xfId="0" applyNumberFormat="1" applyFont="1" applyAlignment="1">
      <alignment vertical="center"/>
    </xf>
    <xf numFmtId="49" fontId="28" fillId="0" borderId="0" xfId="0" applyNumberFormat="1" applyFont="1" applyAlignment="1">
      <alignment horizontal="center" vertical="center"/>
    </xf>
    <xf numFmtId="49" fontId="25" fillId="0" borderId="2" xfId="0" applyNumberFormat="1" applyFont="1" applyFill="1" applyBorder="1" applyAlignment="1">
      <alignment vertical="center"/>
    </xf>
    <xf numFmtId="49" fontId="28" fillId="0" borderId="2" xfId="0" applyNumberFormat="1" applyFont="1" applyFill="1" applyBorder="1" applyAlignment="1">
      <alignment horizontal="center" vertical="center"/>
    </xf>
    <xf numFmtId="4" fontId="25" fillId="0" borderId="2" xfId="0" applyNumberFormat="1" applyFont="1" applyFill="1" applyBorder="1" applyAlignment="1">
      <alignment vertical="center"/>
    </xf>
    <xf numFmtId="0" fontId="28" fillId="0" borderId="0" xfId="0" applyFont="1" applyAlignment="1">
      <alignment horizontal="center" vertical="center"/>
    </xf>
    <xf numFmtId="3" fontId="25" fillId="0" borderId="2" xfId="0" applyNumberFormat="1" applyFont="1" applyFill="1" applyBorder="1" applyAlignment="1">
      <alignment vertical="center"/>
    </xf>
    <xf numFmtId="3" fontId="25" fillId="0" borderId="0" xfId="0" applyNumberFormat="1" applyFont="1" applyAlignment="1">
      <alignment vertical="center"/>
    </xf>
    <xf numFmtId="3" fontId="8" fillId="0" borderId="2" xfId="0" applyNumberFormat="1" applyFont="1" applyFill="1" applyBorder="1" applyAlignment="1">
      <alignment horizontal="center" vertical="center" wrapText="1"/>
    </xf>
    <xf numFmtId="1" fontId="8" fillId="0" borderId="2" xfId="0" applyNumberFormat="1" applyFont="1" applyFill="1" applyBorder="1" applyAlignment="1">
      <alignment horizontal="center" vertical="center" wrapText="1"/>
    </xf>
    <xf numFmtId="1" fontId="8" fillId="0" borderId="2" xfId="0" quotePrefix="1" applyNumberFormat="1" applyFont="1" applyFill="1" applyBorder="1" applyAlignment="1">
      <alignment horizontal="center" vertical="center" wrapText="1"/>
    </xf>
    <xf numFmtId="49" fontId="2" fillId="0" borderId="0" xfId="0" applyNumberFormat="1" applyFont="1" applyAlignment="1">
      <alignment horizontal="center" vertical="center"/>
    </xf>
    <xf numFmtId="3" fontId="0" fillId="0" borderId="0" xfId="0" applyNumberFormat="1" applyFont="1" applyAlignment="1">
      <alignment vertical="center"/>
    </xf>
    <xf numFmtId="0" fontId="0" fillId="0" borderId="0" xfId="0" applyFont="1" applyAlignment="1">
      <alignment vertical="center"/>
    </xf>
    <xf numFmtId="0" fontId="2" fillId="0" borderId="0" xfId="0" applyFont="1" applyAlignment="1">
      <alignment horizontal="center" vertical="center"/>
    </xf>
    <xf numFmtId="49" fontId="25" fillId="4" borderId="2" xfId="0" applyNumberFormat="1" applyFont="1" applyFill="1" applyBorder="1" applyAlignment="1">
      <alignment vertical="center"/>
    </xf>
    <xf numFmtId="49" fontId="8" fillId="4" borderId="2" xfId="0" quotePrefix="1" applyNumberFormat="1" applyFont="1" applyFill="1" applyBorder="1" applyAlignment="1">
      <alignment horizontal="center" vertical="top" wrapText="1"/>
    </xf>
    <xf numFmtId="3" fontId="29" fillId="0" borderId="2" xfId="0" applyNumberFormat="1" applyFont="1" applyFill="1" applyBorder="1" applyAlignment="1">
      <alignment vertical="center" wrapText="1"/>
    </xf>
    <xf numFmtId="49" fontId="8" fillId="0" borderId="23" xfId="0" applyNumberFormat="1" applyFont="1" applyFill="1" applyBorder="1" applyAlignment="1">
      <alignment vertical="center"/>
    </xf>
    <xf numFmtId="49" fontId="8" fillId="0" borderId="8" xfId="0" quotePrefix="1" applyNumberFormat="1" applyFont="1" applyFill="1" applyBorder="1" applyAlignment="1">
      <alignment vertical="center" wrapText="1"/>
    </xf>
    <xf numFmtId="4" fontId="8" fillId="0" borderId="8" xfId="0" applyNumberFormat="1" applyFont="1" applyFill="1" applyBorder="1" applyAlignment="1">
      <alignment vertical="center" wrapText="1"/>
    </xf>
    <xf numFmtId="49" fontId="8" fillId="0" borderId="29" xfId="0" applyNumberFormat="1" applyFont="1" applyFill="1" applyBorder="1" applyAlignment="1">
      <alignment vertical="center"/>
    </xf>
    <xf numFmtId="49" fontId="8" fillId="0" borderId="20" xfId="0" applyNumberFormat="1" applyFont="1" applyFill="1" applyBorder="1" applyAlignment="1">
      <alignment vertical="center"/>
    </xf>
    <xf numFmtId="3" fontId="12" fillId="0" borderId="2" xfId="0" applyNumberFormat="1" applyFont="1" applyFill="1" applyBorder="1" applyAlignment="1">
      <alignment vertical="center" wrapText="1"/>
    </xf>
    <xf numFmtId="4" fontId="25" fillId="0" borderId="8" xfId="0" applyNumberFormat="1" applyFont="1" applyFill="1" applyBorder="1" applyAlignment="1">
      <alignment vertical="center"/>
    </xf>
    <xf numFmtId="4" fontId="14" fillId="0" borderId="2" xfId="0" applyNumberFormat="1" applyFont="1" applyFill="1" applyBorder="1" applyAlignment="1">
      <alignment vertical="center" wrapText="1"/>
    </xf>
    <xf numFmtId="49" fontId="8" fillId="0" borderId="2" xfId="0" quotePrefix="1" applyNumberFormat="1" applyFont="1" applyFill="1" applyBorder="1" applyAlignment="1">
      <alignment horizontal="center" wrapText="1"/>
    </xf>
    <xf numFmtId="49" fontId="8" fillId="0" borderId="2" xfId="0" quotePrefix="1" applyNumberFormat="1" applyFont="1" applyFill="1" applyBorder="1" applyAlignment="1">
      <alignment vertical="top" wrapText="1"/>
    </xf>
    <xf numFmtId="4" fontId="8" fillId="4" borderId="2" xfId="0" applyNumberFormat="1" applyFont="1" applyFill="1" applyBorder="1" applyAlignment="1">
      <alignment vertical="center"/>
    </xf>
    <xf numFmtId="49" fontId="8" fillId="4" borderId="2" xfId="0" quotePrefix="1" applyNumberFormat="1" applyFont="1" applyFill="1" applyBorder="1" applyAlignment="1">
      <alignment vertical="top" wrapText="1"/>
    </xf>
    <xf numFmtId="3" fontId="8" fillId="4" borderId="2" xfId="0" applyNumberFormat="1" applyFont="1" applyFill="1" applyBorder="1" applyAlignment="1">
      <alignment vertical="center" wrapText="1"/>
    </xf>
    <xf numFmtId="3" fontId="0" fillId="0" borderId="2" xfId="0" applyNumberFormat="1" applyFont="1" applyFill="1" applyBorder="1" applyAlignment="1">
      <alignment vertical="center"/>
    </xf>
    <xf numFmtId="49" fontId="25" fillId="0" borderId="0" xfId="0" applyNumberFormat="1" applyFont="1" applyAlignment="1">
      <alignment vertical="center"/>
    </xf>
    <xf numFmtId="49" fontId="30" fillId="0" borderId="0" xfId="0" applyNumberFormat="1" applyFont="1" applyAlignment="1">
      <alignment vertical="center"/>
    </xf>
    <xf numFmtId="0" fontId="30" fillId="0" borderId="0" xfId="0" applyFont="1" applyAlignment="1">
      <alignment vertical="center"/>
    </xf>
    <xf numFmtId="49" fontId="31" fillId="0" borderId="0" xfId="0" applyNumberFormat="1" applyFont="1" applyAlignment="1">
      <alignment vertical="center"/>
    </xf>
    <xf numFmtId="0" fontId="31" fillId="0" borderId="0" xfId="0" applyFont="1" applyAlignment="1">
      <alignment vertical="center"/>
    </xf>
    <xf numFmtId="49" fontId="26" fillId="0" borderId="0" xfId="0" applyNumberFormat="1" applyFont="1" applyAlignment="1">
      <alignment vertical="center"/>
    </xf>
    <xf numFmtId="0" fontId="26" fillId="0" borderId="0" xfId="0" applyFont="1" applyAlignment="1">
      <alignment vertical="center"/>
    </xf>
    <xf numFmtId="3" fontId="30" fillId="0" borderId="0" xfId="0" applyNumberFormat="1" applyFont="1" applyAlignment="1">
      <alignment vertical="center"/>
    </xf>
    <xf numFmtId="0" fontId="30" fillId="0" borderId="0" xfId="0" applyFont="1"/>
    <xf numFmtId="49" fontId="12" fillId="0" borderId="25" xfId="0" quotePrefix="1" applyNumberFormat="1" applyFont="1" applyFill="1" applyBorder="1" applyAlignment="1">
      <alignment horizontal="center" vertical="center" wrapText="1"/>
    </xf>
    <xf numFmtId="49" fontId="8" fillId="0" borderId="25" xfId="0" quotePrefix="1" applyNumberFormat="1" applyFont="1" applyFill="1" applyBorder="1" applyAlignment="1">
      <alignment horizontal="center" vertical="center" wrapText="1"/>
    </xf>
    <xf numFmtId="49" fontId="8" fillId="0" borderId="30" xfId="0" quotePrefix="1" applyNumberFormat="1" applyFont="1" applyFill="1" applyBorder="1" applyAlignment="1">
      <alignment horizontal="center" vertical="center" wrapText="1"/>
    </xf>
    <xf numFmtId="49" fontId="8" fillId="0" borderId="11" xfId="0" quotePrefix="1" applyNumberFormat="1" applyFont="1" applyFill="1" applyBorder="1" applyAlignment="1">
      <alignment vertical="center" wrapText="1"/>
    </xf>
    <xf numFmtId="3" fontId="14" fillId="0" borderId="29" xfId="0" applyNumberFormat="1" applyFont="1" applyFill="1" applyBorder="1" applyAlignment="1">
      <alignment vertical="center"/>
    </xf>
    <xf numFmtId="49" fontId="8" fillId="0" borderId="25" xfId="0" quotePrefix="1" applyNumberFormat="1" applyFont="1" applyFill="1" applyBorder="1" applyAlignment="1">
      <alignment vertical="center" wrapText="1"/>
    </xf>
    <xf numFmtId="3" fontId="14" fillId="0" borderId="25" xfId="0" applyNumberFormat="1" applyFont="1" applyFill="1" applyBorder="1" applyAlignment="1">
      <alignment vertical="center"/>
    </xf>
    <xf numFmtId="49" fontId="13" fillId="0" borderId="25" xfId="0" quotePrefix="1" applyNumberFormat="1" applyFont="1" applyFill="1" applyBorder="1" applyAlignment="1">
      <alignment vertical="center" wrapText="1"/>
    </xf>
    <xf numFmtId="49" fontId="12" fillId="0" borderId="25" xfId="0" quotePrefix="1" applyNumberFormat="1" applyFont="1" applyFill="1" applyBorder="1" applyAlignment="1">
      <alignment vertical="center" wrapText="1"/>
    </xf>
    <xf numFmtId="9" fontId="14" fillId="0" borderId="25" xfId="1" applyFont="1" applyFill="1" applyBorder="1" applyAlignment="1">
      <alignment vertical="center"/>
    </xf>
    <xf numFmtId="49" fontId="8" fillId="4" borderId="2" xfId="0" applyNumberFormat="1" applyFont="1" applyFill="1" applyBorder="1" applyAlignment="1">
      <alignment vertical="center"/>
    </xf>
    <xf numFmtId="49" fontId="25" fillId="0" borderId="0" xfId="0" applyNumberFormat="1" applyFont="1" applyAlignment="1">
      <alignment horizontal="right" vertical="center"/>
    </xf>
    <xf numFmtId="3" fontId="8" fillId="0" borderId="2" xfId="0" applyNumberFormat="1" applyFont="1" applyFill="1" applyBorder="1" applyAlignment="1">
      <alignment horizontal="right" vertical="center" wrapText="1"/>
    </xf>
    <xf numFmtId="3" fontId="25" fillId="0" borderId="2" xfId="0" applyNumberFormat="1" applyFont="1" applyFill="1" applyBorder="1" applyAlignment="1">
      <alignment horizontal="right" vertical="center"/>
    </xf>
    <xf numFmtId="4" fontId="25" fillId="0" borderId="2" xfId="0" applyNumberFormat="1" applyFont="1" applyFill="1" applyBorder="1" applyAlignment="1">
      <alignment horizontal="right" vertical="center"/>
    </xf>
    <xf numFmtId="4" fontId="8" fillId="0" borderId="2" xfId="0" applyNumberFormat="1" applyFont="1" applyFill="1" applyBorder="1" applyAlignment="1">
      <alignment horizontal="right" vertical="center" wrapText="1"/>
    </xf>
    <xf numFmtId="0" fontId="25" fillId="0" borderId="0" xfId="0" applyFont="1" applyAlignment="1">
      <alignment horizontal="right" vertical="center"/>
    </xf>
    <xf numFmtId="164" fontId="13" fillId="0" borderId="2" xfId="1" applyNumberFormat="1" applyFont="1" applyFill="1" applyBorder="1" applyAlignment="1">
      <alignment vertical="center"/>
    </xf>
    <xf numFmtId="164" fontId="8" fillId="0" borderId="2" xfId="1" applyNumberFormat="1" applyFont="1" applyFill="1" applyBorder="1" applyAlignment="1">
      <alignment horizontal="right" vertical="center" wrapText="1"/>
    </xf>
    <xf numFmtId="164" fontId="25" fillId="0" borderId="2" xfId="1" applyNumberFormat="1" applyFont="1" applyFill="1" applyBorder="1" applyAlignment="1">
      <alignment horizontal="right" vertical="center"/>
    </xf>
    <xf numFmtId="0" fontId="24" fillId="0" borderId="0" xfId="0" applyFont="1" applyFill="1"/>
    <xf numFmtId="0" fontId="0" fillId="0" borderId="0" xfId="0" applyFill="1"/>
    <xf numFmtId="165" fontId="8" fillId="0" borderId="8" xfId="0" applyNumberFormat="1" applyFont="1" applyFill="1" applyBorder="1" applyAlignment="1">
      <alignment vertical="center" wrapText="1"/>
    </xf>
    <xf numFmtId="49" fontId="33" fillId="0" borderId="2" xfId="0" quotePrefix="1" applyNumberFormat="1" applyFont="1" applyFill="1" applyBorder="1" applyAlignment="1">
      <alignment vertical="center" wrapText="1"/>
    </xf>
    <xf numFmtId="3" fontId="0" fillId="0" borderId="0" xfId="0" applyNumberFormat="1" applyFont="1"/>
    <xf numFmtId="3" fontId="2" fillId="0" borderId="5" xfId="0" applyNumberFormat="1" applyFont="1" applyBorder="1"/>
    <xf numFmtId="3" fontId="0" fillId="2" borderId="0" xfId="0" applyNumberFormat="1" applyFont="1" applyFill="1" applyBorder="1" applyAlignment="1">
      <alignment horizontal="right"/>
    </xf>
    <xf numFmtId="3" fontId="0" fillId="2" borderId="0" xfId="0" applyNumberFormat="1" applyFont="1" applyFill="1" applyAlignment="1">
      <alignment horizontal="right"/>
    </xf>
    <xf numFmtId="3" fontId="2" fillId="2" borderId="1" xfId="0" applyNumberFormat="1" applyFont="1" applyFill="1" applyBorder="1" applyAlignment="1">
      <alignment horizontal="right"/>
    </xf>
    <xf numFmtId="0" fontId="0" fillId="2" borderId="0" xfId="0" applyFont="1" applyFill="1" applyBorder="1" applyAlignment="1">
      <alignment horizontal="left"/>
    </xf>
    <xf numFmtId="3" fontId="0" fillId="0" borderId="0" xfId="0" applyNumberFormat="1" applyFont="1" applyProtection="1">
      <protection locked="0"/>
    </xf>
    <xf numFmtId="3" fontId="0" fillId="0" borderId="0" xfId="0" applyNumberFormat="1" applyFont="1" applyBorder="1" applyProtection="1">
      <protection locked="0"/>
    </xf>
    <xf numFmtId="49" fontId="34" fillId="0" borderId="0" xfId="0" applyNumberFormat="1" applyFont="1" applyAlignment="1">
      <alignment vertical="center"/>
    </xf>
    <xf numFmtId="0" fontId="0" fillId="0" borderId="0" xfId="0" applyAlignment="1">
      <alignment vertical="center"/>
    </xf>
    <xf numFmtId="0" fontId="35" fillId="0" borderId="0" xfId="0" applyFont="1" applyAlignment="1">
      <alignment vertical="center"/>
    </xf>
    <xf numFmtId="0" fontId="36" fillId="0" borderId="0" xfId="0" applyFont="1" applyAlignment="1">
      <alignment vertical="center"/>
    </xf>
    <xf numFmtId="166" fontId="8" fillId="0" borderId="8" xfId="0" applyNumberFormat="1" applyFont="1" applyFill="1" applyBorder="1" applyAlignment="1">
      <alignment vertical="center" wrapText="1"/>
    </xf>
    <xf numFmtId="9" fontId="8" fillId="0" borderId="8" xfId="1" applyFont="1" applyFill="1" applyBorder="1" applyAlignment="1">
      <alignment vertical="center" wrapText="1"/>
    </xf>
    <xf numFmtId="166" fontId="8" fillId="0" borderId="8" xfId="0" applyNumberFormat="1" applyFont="1" applyFill="1" applyBorder="1" applyAlignment="1">
      <alignment vertical="center"/>
    </xf>
    <xf numFmtId="166" fontId="12" fillId="0" borderId="2" xfId="0" applyNumberFormat="1" applyFont="1" applyFill="1" applyBorder="1" applyAlignment="1">
      <alignment wrapText="1"/>
    </xf>
    <xf numFmtId="166" fontId="12" fillId="0" borderId="2" xfId="0" applyNumberFormat="1" applyFont="1" applyFill="1" applyBorder="1" applyAlignment="1">
      <alignment vertical="center" wrapText="1"/>
    </xf>
    <xf numFmtId="3" fontId="8" fillId="0" borderId="8" xfId="0" applyNumberFormat="1" applyFont="1" applyFill="1" applyBorder="1" applyAlignment="1">
      <alignment vertical="center"/>
    </xf>
    <xf numFmtId="3" fontId="12" fillId="0" borderId="2" xfId="0" applyNumberFormat="1" applyFont="1" applyFill="1" applyBorder="1" applyAlignment="1">
      <alignment wrapText="1"/>
    </xf>
    <xf numFmtId="9" fontId="29" fillId="0" borderId="2" xfId="1" applyFont="1" applyFill="1" applyBorder="1" applyAlignment="1">
      <alignment vertical="center" wrapText="1"/>
    </xf>
    <xf numFmtId="9" fontId="25" fillId="0" borderId="2" xfId="1" applyFont="1" applyFill="1" applyBorder="1" applyAlignment="1">
      <alignment vertical="center"/>
    </xf>
    <xf numFmtId="9" fontId="8" fillId="0" borderId="0" xfId="1" applyFont="1" applyAlignment="1">
      <alignment vertical="center"/>
    </xf>
    <xf numFmtId="10" fontId="8" fillId="0" borderId="0" xfId="1" applyNumberFormat="1" applyFont="1" applyAlignment="1">
      <alignment vertical="center"/>
    </xf>
    <xf numFmtId="10" fontId="8" fillId="0" borderId="8" xfId="1" applyNumberFormat="1" applyFont="1" applyFill="1" applyBorder="1" applyAlignment="1">
      <alignment vertical="center" wrapText="1"/>
    </xf>
    <xf numFmtId="10" fontId="8" fillId="0" borderId="8" xfId="1" applyNumberFormat="1" applyFont="1" applyFill="1" applyBorder="1" applyAlignment="1">
      <alignment vertical="center"/>
    </xf>
    <xf numFmtId="10" fontId="12" fillId="0" borderId="2" xfId="1" applyNumberFormat="1" applyFont="1" applyFill="1" applyBorder="1" applyAlignment="1">
      <alignment wrapText="1"/>
    </xf>
    <xf numFmtId="10" fontId="12" fillId="0" borderId="2" xfId="1" applyNumberFormat="1" applyFont="1" applyFill="1" applyBorder="1" applyAlignment="1">
      <alignment vertical="center" wrapText="1"/>
    </xf>
    <xf numFmtId="10" fontId="25" fillId="0" borderId="8" xfId="1" applyNumberFormat="1" applyFont="1" applyFill="1" applyBorder="1" applyAlignment="1">
      <alignment vertical="center"/>
    </xf>
    <xf numFmtId="10" fontId="29" fillId="0" borderId="2" xfId="1" applyNumberFormat="1" applyFont="1" applyFill="1" applyBorder="1" applyAlignment="1">
      <alignment vertical="center" wrapText="1"/>
    </xf>
    <xf numFmtId="10" fontId="25" fillId="0" borderId="2" xfId="1" applyNumberFormat="1" applyFont="1" applyFill="1" applyBorder="1" applyAlignment="1">
      <alignment vertical="center"/>
    </xf>
    <xf numFmtId="9" fontId="29" fillId="0" borderId="2" xfId="1" applyNumberFormat="1" applyFont="1" applyFill="1" applyBorder="1" applyAlignment="1">
      <alignment vertical="center" wrapText="1"/>
    </xf>
    <xf numFmtId="9" fontId="25" fillId="0" borderId="2" xfId="1" applyNumberFormat="1" applyFont="1" applyFill="1" applyBorder="1" applyAlignment="1">
      <alignment vertical="center"/>
    </xf>
    <xf numFmtId="9" fontId="25" fillId="0" borderId="0" xfId="0" applyNumberFormat="1" applyFont="1" applyAlignment="1">
      <alignment vertical="center"/>
    </xf>
    <xf numFmtId="9" fontId="25" fillId="4" borderId="2" xfId="0" applyNumberFormat="1" applyFont="1" applyFill="1" applyBorder="1" applyAlignment="1">
      <alignment vertical="center"/>
    </xf>
    <xf numFmtId="166" fontId="29" fillId="0" borderId="2" xfId="0" applyNumberFormat="1" applyFont="1" applyFill="1" applyBorder="1" applyAlignment="1">
      <alignment vertical="center" wrapText="1"/>
    </xf>
    <xf numFmtId="166" fontId="25" fillId="0" borderId="2" xfId="0" applyNumberFormat="1" applyFont="1" applyFill="1" applyBorder="1" applyAlignment="1">
      <alignment vertical="center"/>
    </xf>
    <xf numFmtId="166" fontId="25" fillId="0" borderId="0" xfId="0" applyNumberFormat="1" applyFont="1" applyAlignment="1">
      <alignment vertical="center"/>
    </xf>
    <xf numFmtId="166" fontId="25" fillId="4" borderId="2" xfId="0" applyNumberFormat="1" applyFont="1" applyFill="1" applyBorder="1" applyAlignment="1">
      <alignment vertical="center"/>
    </xf>
    <xf numFmtId="9" fontId="8" fillId="0" borderId="0" xfId="0" applyNumberFormat="1" applyFont="1" applyAlignment="1">
      <alignment vertical="center"/>
    </xf>
    <xf numFmtId="9" fontId="8" fillId="0" borderId="8" xfId="1" applyNumberFormat="1" applyFont="1" applyFill="1" applyBorder="1" applyAlignment="1">
      <alignment vertical="center" wrapText="1"/>
    </xf>
    <xf numFmtId="9" fontId="8" fillId="0" borderId="8" xfId="1" applyNumberFormat="1" applyFont="1" applyFill="1" applyBorder="1" applyAlignment="1">
      <alignment vertical="center"/>
    </xf>
    <xf numFmtId="9" fontId="12" fillId="0" borderId="2" xfId="1" applyNumberFormat="1" applyFont="1" applyFill="1" applyBorder="1" applyAlignment="1">
      <alignment wrapText="1"/>
    </xf>
    <xf numFmtId="9" fontId="12" fillId="0" borderId="2" xfId="1" applyNumberFormat="1" applyFont="1" applyFill="1" applyBorder="1" applyAlignment="1">
      <alignment vertical="center" wrapText="1"/>
    </xf>
    <xf numFmtId="0" fontId="37" fillId="0" borderId="0" xfId="0" applyFont="1" applyAlignment="1">
      <alignment vertical="center"/>
    </xf>
    <xf numFmtId="49" fontId="21" fillId="0" borderId="0" xfId="0" quotePrefix="1" applyNumberFormat="1" applyFont="1" applyAlignment="1">
      <alignment vertical="center" wrapText="1"/>
    </xf>
    <xf numFmtId="49" fontId="3" fillId="0" borderId="0" xfId="0" applyNumberFormat="1" applyFont="1" applyAlignment="1">
      <alignment vertical="center" wrapText="1"/>
    </xf>
    <xf numFmtId="49" fontId="21" fillId="0" borderId="0" xfId="0" applyNumberFormat="1" applyFont="1" applyAlignment="1">
      <alignment vertical="center" wrapText="1"/>
    </xf>
    <xf numFmtId="49" fontId="21" fillId="0" borderId="0" xfId="0" quotePrefix="1" applyNumberFormat="1" applyFont="1" applyAlignment="1">
      <alignment wrapText="1"/>
    </xf>
    <xf numFmtId="49" fontId="8" fillId="0" borderId="0" xfId="0" applyNumberFormat="1" applyFont="1" applyAlignment="1">
      <alignment wrapText="1"/>
    </xf>
    <xf numFmtId="49" fontId="8" fillId="0" borderId="0" xfId="0" applyNumberFormat="1" applyFont="1" applyAlignment="1">
      <alignment vertical="center"/>
    </xf>
    <xf numFmtId="49" fontId="26" fillId="0" borderId="0" xfId="0" applyNumberFormat="1" applyFont="1" applyAlignment="1">
      <alignment vertical="center" wrapText="1"/>
    </xf>
    <xf numFmtId="49" fontId="3" fillId="0" borderId="0" xfId="0" quotePrefix="1" applyNumberFormat="1" applyFont="1" applyAlignment="1">
      <alignment vertical="center" wrapText="1"/>
    </xf>
    <xf numFmtId="49" fontId="9" fillId="0" borderId="0" xfId="0" applyNumberFormat="1" applyFont="1" applyAlignment="1">
      <alignment vertical="center"/>
    </xf>
    <xf numFmtId="49" fontId="2" fillId="0" borderId="0" xfId="0" applyNumberFormat="1" applyFont="1" applyAlignment="1">
      <alignment wrapText="1"/>
    </xf>
    <xf numFmtId="49" fontId="25" fillId="0" borderId="0" xfId="0" applyNumberFormat="1" applyFont="1" applyAlignment="1">
      <alignment vertical="center"/>
    </xf>
    <xf numFmtId="49" fontId="0" fillId="0" borderId="6" xfId="0" quotePrefix="1" applyNumberFormat="1" applyFont="1" applyFill="1" applyBorder="1" applyAlignment="1">
      <alignment vertical="center" wrapText="1"/>
    </xf>
    <xf numFmtId="0" fontId="39" fillId="0" borderId="0" xfId="0" applyFont="1" applyAlignment="1">
      <alignment vertical="center"/>
    </xf>
    <xf numFmtId="0" fontId="40" fillId="0" borderId="0" xfId="0" applyFont="1" applyFill="1"/>
    <xf numFmtId="0" fontId="41" fillId="0" borderId="0" xfId="0" applyFont="1" applyAlignment="1">
      <alignment vertical="center"/>
    </xf>
    <xf numFmtId="49" fontId="8" fillId="0" borderId="8" xfId="0" quotePrefix="1" applyNumberFormat="1" applyFont="1" applyFill="1" applyBorder="1" applyAlignment="1">
      <alignment horizontal="center" vertical="center" wrapText="1"/>
    </xf>
    <xf numFmtId="49" fontId="25" fillId="0" borderId="25" xfId="0" applyNumberFormat="1" applyFont="1" applyBorder="1" applyAlignment="1">
      <alignment vertical="center"/>
    </xf>
    <xf numFmtId="49" fontId="8" fillId="0" borderId="20" xfId="0" quotePrefix="1" applyNumberFormat="1" applyFont="1" applyFill="1" applyBorder="1" applyAlignment="1">
      <alignment horizontal="center" vertical="center" wrapText="1"/>
    </xf>
    <xf numFmtId="49" fontId="8" fillId="4" borderId="20" xfId="0" quotePrefix="1" applyNumberFormat="1" applyFont="1" applyFill="1" applyBorder="1" applyAlignment="1">
      <alignment vertical="center" wrapText="1"/>
    </xf>
    <xf numFmtId="49" fontId="8" fillId="0" borderId="20" xfId="0" quotePrefix="1" applyNumberFormat="1" applyFont="1" applyFill="1" applyBorder="1" applyAlignment="1">
      <alignment vertical="center" wrapText="1"/>
    </xf>
    <xf numFmtId="49" fontId="25" fillId="0" borderId="28" xfId="0" applyNumberFormat="1" applyFont="1" applyBorder="1" applyAlignment="1">
      <alignment vertical="center"/>
    </xf>
    <xf numFmtId="49" fontId="0" fillId="0" borderId="20" xfId="0" quotePrefix="1" applyNumberFormat="1" applyFont="1" applyFill="1" applyBorder="1" applyAlignment="1">
      <alignment horizontal="center" vertical="center" wrapText="1"/>
    </xf>
    <xf numFmtId="49" fontId="0" fillId="0" borderId="20" xfId="0" quotePrefix="1" applyNumberFormat="1" applyFont="1" applyFill="1" applyBorder="1" applyAlignment="1">
      <alignment vertical="center" wrapText="1"/>
    </xf>
    <xf numFmtId="49" fontId="9" fillId="0" borderId="33" xfId="0" applyNumberFormat="1" applyFont="1" applyBorder="1" applyAlignment="1">
      <alignment vertical="center"/>
    </xf>
    <xf numFmtId="49" fontId="0" fillId="0" borderId="4" xfId="0" quotePrefix="1" applyNumberFormat="1" applyFont="1" applyFill="1" applyBorder="1" applyAlignment="1">
      <alignment vertical="center" wrapText="1"/>
    </xf>
    <xf numFmtId="49" fontId="25" fillId="0" borderId="33" xfId="0" applyNumberFormat="1" applyFont="1" applyBorder="1" applyAlignment="1">
      <alignment vertical="center"/>
    </xf>
    <xf numFmtId="49" fontId="8" fillId="0" borderId="25" xfId="0" quotePrefix="1" applyNumberFormat="1" applyFont="1" applyFill="1" applyBorder="1" applyAlignment="1">
      <alignment horizontal="centerContinuous" vertical="center" wrapText="1"/>
    </xf>
    <xf numFmtId="49" fontId="8" fillId="4" borderId="20" xfId="0" quotePrefix="1" applyNumberFormat="1" applyFont="1" applyFill="1" applyBorder="1" applyAlignment="1">
      <alignment horizontal="center" vertical="center" wrapText="1"/>
    </xf>
    <xf numFmtId="49" fontId="25" fillId="8" borderId="25" xfId="0" applyNumberFormat="1" applyFont="1" applyFill="1" applyBorder="1" applyAlignment="1">
      <alignment vertical="center"/>
    </xf>
    <xf numFmtId="49" fontId="8" fillId="8" borderId="8" xfId="0" quotePrefix="1" applyNumberFormat="1" applyFont="1" applyFill="1" applyBorder="1" applyAlignment="1">
      <alignment horizontal="center" vertical="center" wrapText="1"/>
    </xf>
    <xf numFmtId="49" fontId="12" fillId="8" borderId="2" xfId="0" quotePrefix="1" applyNumberFormat="1" applyFont="1" applyFill="1" applyBorder="1" applyAlignment="1">
      <alignment horizontal="center" vertical="center" wrapText="1"/>
    </xf>
    <xf numFmtId="49" fontId="12" fillId="8" borderId="8" xfId="0" quotePrefix="1" applyNumberFormat="1" applyFont="1" applyFill="1" applyBorder="1" applyAlignment="1">
      <alignment horizontal="center" vertical="center" wrapText="1"/>
    </xf>
    <xf numFmtId="49" fontId="2" fillId="8" borderId="25" xfId="0" applyNumberFormat="1" applyFont="1" applyFill="1" applyBorder="1" applyAlignment="1">
      <alignment vertical="center"/>
    </xf>
    <xf numFmtId="49" fontId="12" fillId="8" borderId="25" xfId="0" applyNumberFormat="1" applyFont="1" applyFill="1" applyBorder="1" applyAlignment="1">
      <alignment vertical="center"/>
    </xf>
    <xf numFmtId="49" fontId="8" fillId="8" borderId="25" xfId="0" applyNumberFormat="1" applyFont="1" applyFill="1" applyBorder="1" applyAlignment="1">
      <alignment vertical="center"/>
    </xf>
    <xf numFmtId="49" fontId="8" fillId="8" borderId="2" xfId="0" quotePrefix="1" applyNumberFormat="1" applyFont="1" applyFill="1" applyBorder="1" applyAlignment="1">
      <alignment horizontal="center" vertical="center" wrapText="1"/>
    </xf>
    <xf numFmtId="49" fontId="34" fillId="8" borderId="8" xfId="0" quotePrefix="1" applyNumberFormat="1" applyFont="1" applyFill="1" applyBorder="1" applyAlignment="1">
      <alignment horizontal="center" vertical="center" wrapText="1"/>
    </xf>
    <xf numFmtId="49" fontId="34" fillId="8" borderId="2" xfId="0" quotePrefix="1" applyNumberFormat="1" applyFont="1" applyFill="1" applyBorder="1" applyAlignment="1">
      <alignment horizontal="center" vertical="center" wrapText="1"/>
    </xf>
    <xf numFmtId="49" fontId="34" fillId="8" borderId="23" xfId="0" quotePrefix="1" applyNumberFormat="1" applyFont="1" applyFill="1" applyBorder="1" applyAlignment="1">
      <alignment horizontal="center" vertical="center" wrapText="1"/>
    </xf>
    <xf numFmtId="49" fontId="38" fillId="8" borderId="0" xfId="0" applyNumberFormat="1" applyFont="1" applyFill="1" applyAlignment="1">
      <alignment vertical="center"/>
    </xf>
    <xf numFmtId="49" fontId="34" fillId="8" borderId="18" xfId="0" quotePrefix="1" applyNumberFormat="1" applyFont="1" applyFill="1" applyBorder="1" applyAlignment="1">
      <alignment horizontal="center" vertical="center" wrapText="1"/>
    </xf>
    <xf numFmtId="49" fontId="34" fillId="8" borderId="8" xfId="0" quotePrefix="1" applyNumberFormat="1" applyFont="1" applyFill="1" applyBorder="1" applyAlignment="1">
      <alignment horizontal="center" vertical="top" wrapText="1"/>
    </xf>
    <xf numFmtId="49" fontId="34" fillId="8" borderId="2" xfId="0" quotePrefix="1" applyNumberFormat="1" applyFont="1" applyFill="1" applyBorder="1" applyAlignment="1">
      <alignment horizontal="center" vertical="top" wrapText="1"/>
    </xf>
    <xf numFmtId="49" fontId="38" fillId="8" borderId="20" xfId="0" applyNumberFormat="1" applyFont="1" applyFill="1" applyBorder="1" applyAlignment="1">
      <alignment vertical="center"/>
    </xf>
    <xf numFmtId="49" fontId="34" fillId="8" borderId="0" xfId="0" quotePrefix="1" applyNumberFormat="1" applyFont="1" applyFill="1" applyAlignment="1">
      <alignment horizontal="center" vertical="top" wrapText="1"/>
    </xf>
    <xf numFmtId="49" fontId="34" fillId="8" borderId="18" xfId="0" quotePrefix="1" applyNumberFormat="1" applyFont="1" applyFill="1" applyBorder="1" applyAlignment="1">
      <alignment horizontal="center" vertical="top" wrapText="1"/>
    </xf>
    <xf numFmtId="49" fontId="34" fillId="8" borderId="20" xfId="0" quotePrefix="1" applyNumberFormat="1" applyFont="1" applyFill="1" applyBorder="1" applyAlignment="1">
      <alignment horizontal="center" vertical="top" wrapText="1"/>
    </xf>
    <xf numFmtId="49" fontId="42" fillId="8" borderId="25" xfId="0" applyNumberFormat="1" applyFont="1" applyFill="1" applyBorder="1" applyAlignment="1">
      <alignment vertical="center"/>
    </xf>
    <xf numFmtId="49" fontId="28" fillId="8" borderId="25" xfId="0" applyNumberFormat="1" applyFont="1" applyFill="1" applyBorder="1" applyAlignment="1">
      <alignment vertical="center"/>
    </xf>
    <xf numFmtId="49" fontId="28" fillId="8" borderId="20" xfId="0" applyNumberFormat="1" applyFont="1" applyFill="1" applyBorder="1" applyAlignment="1">
      <alignment vertical="center"/>
    </xf>
    <xf numFmtId="4" fontId="9" fillId="0" borderId="20" xfId="0" applyNumberFormat="1" applyFont="1" applyFill="1" applyBorder="1" applyAlignment="1">
      <alignment vertical="center"/>
    </xf>
    <xf numFmtId="3" fontId="0" fillId="0" borderId="6" xfId="0" applyNumberFormat="1" applyFont="1" applyFill="1" applyBorder="1" applyAlignment="1">
      <alignment vertical="center" wrapText="1"/>
    </xf>
    <xf numFmtId="3" fontId="0" fillId="0" borderId="8" xfId="0" applyNumberFormat="1" applyFont="1" applyFill="1" applyBorder="1" applyAlignment="1">
      <alignment vertical="center" wrapText="1"/>
    </xf>
    <xf numFmtId="4" fontId="9" fillId="0" borderId="25" xfId="0" applyNumberFormat="1" applyFont="1" applyFill="1" applyBorder="1" applyAlignment="1">
      <alignment vertical="center"/>
    </xf>
    <xf numFmtId="49" fontId="2" fillId="8" borderId="32" xfId="0" applyNumberFormat="1" applyFont="1" applyFill="1" applyBorder="1" applyAlignment="1">
      <alignment vertical="center"/>
    </xf>
    <xf numFmtId="49" fontId="43" fillId="8" borderId="2" xfId="0" quotePrefix="1" applyNumberFormat="1" applyFont="1" applyFill="1" applyBorder="1" applyAlignment="1">
      <alignment horizontal="center" vertical="center" wrapText="1"/>
    </xf>
    <xf numFmtId="49" fontId="2" fillId="8" borderId="46" xfId="0" quotePrefix="1" applyNumberFormat="1" applyFont="1" applyFill="1" applyBorder="1" applyAlignment="1">
      <alignment horizontal="centerContinuous" vertical="center" wrapText="1"/>
    </xf>
    <xf numFmtId="49" fontId="2" fillId="8" borderId="17" xfId="0" quotePrefix="1" applyNumberFormat="1" applyFont="1" applyFill="1" applyBorder="1" applyAlignment="1">
      <alignment horizontal="centerContinuous" vertical="center" wrapText="1"/>
    </xf>
    <xf numFmtId="49" fontId="2" fillId="8" borderId="48" xfId="0" quotePrefix="1" applyNumberFormat="1" applyFont="1" applyFill="1" applyBorder="1" applyAlignment="1">
      <alignment horizontal="centerContinuous" wrapText="1"/>
    </xf>
    <xf numFmtId="49" fontId="41" fillId="8" borderId="33" xfId="0" applyNumberFormat="1" applyFont="1" applyFill="1" applyBorder="1" applyAlignment="1">
      <alignment vertical="center"/>
    </xf>
    <xf numFmtId="49" fontId="41" fillId="8" borderId="0" xfId="0" applyNumberFormat="1" applyFont="1" applyFill="1" applyAlignment="1">
      <alignment vertical="center"/>
    </xf>
    <xf numFmtId="49" fontId="41" fillId="8" borderId="18" xfId="0" applyNumberFormat="1" applyFont="1" applyFill="1" applyBorder="1" applyAlignment="1">
      <alignment vertical="center"/>
    </xf>
    <xf numFmtId="49" fontId="41" fillId="8" borderId="34" xfId="0" applyNumberFormat="1" applyFont="1" applyFill="1" applyBorder="1" applyAlignment="1">
      <alignment vertical="center"/>
    </xf>
    <xf numFmtId="49" fontId="41" fillId="8" borderId="45" xfId="0" applyNumberFormat="1" applyFont="1" applyFill="1" applyBorder="1" applyAlignment="1">
      <alignment vertical="center"/>
    </xf>
    <xf numFmtId="49" fontId="2" fillId="8" borderId="6" xfId="0" quotePrefix="1" applyNumberFormat="1" applyFont="1" applyFill="1" applyBorder="1" applyAlignment="1">
      <alignment horizontal="center" vertical="center" wrapText="1"/>
    </xf>
    <xf numFmtId="49" fontId="41" fillId="8" borderId="41" xfId="0" applyNumberFormat="1" applyFont="1" applyFill="1" applyBorder="1" applyAlignment="1">
      <alignment vertical="center"/>
    </xf>
    <xf numFmtId="3" fontId="0" fillId="0" borderId="20" xfId="0" applyNumberFormat="1" applyFont="1" applyFill="1" applyBorder="1" applyAlignment="1">
      <alignment vertical="center" wrapText="1"/>
    </xf>
    <xf numFmtId="3" fontId="9" fillId="0" borderId="20" xfId="0" applyNumberFormat="1" applyFont="1" applyFill="1" applyBorder="1" applyAlignment="1">
      <alignment vertical="center"/>
    </xf>
    <xf numFmtId="3" fontId="9" fillId="0" borderId="8" xfId="0" applyNumberFormat="1" applyFont="1" applyFill="1" applyBorder="1" applyAlignment="1">
      <alignment vertical="center"/>
    </xf>
    <xf numFmtId="49" fontId="0" fillId="0" borderId="25" xfId="0" quotePrefix="1" applyNumberFormat="1" applyFont="1" applyFill="1" applyBorder="1" applyAlignment="1">
      <alignment horizontal="center" vertical="center" wrapText="1"/>
    </xf>
    <xf numFmtId="3" fontId="0" fillId="0" borderId="25" xfId="0" applyNumberFormat="1" applyFont="1" applyFill="1" applyBorder="1" applyAlignment="1">
      <alignment vertical="center" wrapText="1"/>
    </xf>
    <xf numFmtId="3" fontId="0" fillId="0" borderId="19" xfId="0" applyNumberFormat="1" applyFont="1" applyFill="1" applyBorder="1" applyAlignment="1">
      <alignment vertical="center" wrapText="1"/>
    </xf>
    <xf numFmtId="4" fontId="9" fillId="0" borderId="34" xfId="0" applyNumberFormat="1" applyFont="1" applyFill="1" applyBorder="1" applyAlignment="1">
      <alignment vertical="center"/>
    </xf>
    <xf numFmtId="49" fontId="2" fillId="8" borderId="8" xfId="0" quotePrefix="1" applyNumberFormat="1" applyFont="1" applyFill="1" applyBorder="1" applyAlignment="1">
      <alignment horizontal="center" vertical="center" wrapText="1"/>
    </xf>
    <xf numFmtId="49" fontId="2" fillId="8" borderId="2" xfId="0" quotePrefix="1" applyNumberFormat="1" applyFont="1" applyFill="1" applyBorder="1" applyAlignment="1">
      <alignment horizontal="center" vertical="center" wrapText="1"/>
    </xf>
    <xf numFmtId="49" fontId="2" fillId="8" borderId="48" xfId="0" quotePrefix="1" applyNumberFormat="1" applyFont="1" applyFill="1" applyBorder="1" applyAlignment="1">
      <alignment horizontal="centerContinuous" vertical="center" wrapText="1"/>
    </xf>
    <xf numFmtId="49" fontId="41" fillId="8" borderId="40" xfId="0" applyNumberFormat="1" applyFont="1" applyFill="1" applyBorder="1" applyAlignment="1">
      <alignment vertical="center"/>
    </xf>
    <xf numFmtId="49" fontId="41" fillId="8" borderId="37" xfId="0" applyNumberFormat="1" applyFont="1" applyFill="1" applyBorder="1" applyAlignment="1">
      <alignment vertical="center"/>
    </xf>
    <xf numFmtId="49" fontId="14" fillId="8" borderId="37" xfId="0" applyNumberFormat="1" applyFont="1" applyFill="1" applyBorder="1" applyAlignment="1">
      <alignment vertical="center"/>
    </xf>
    <xf numFmtId="49" fontId="42" fillId="8" borderId="36" xfId="0" applyNumberFormat="1" applyFont="1" applyFill="1" applyBorder="1" applyAlignment="1">
      <alignment vertical="center"/>
    </xf>
    <xf numFmtId="49" fontId="2" fillId="8" borderId="10" xfId="0" quotePrefix="1" applyNumberFormat="1" applyFont="1" applyFill="1" applyBorder="1" applyAlignment="1">
      <alignment horizontal="center" vertical="center" wrapText="1"/>
    </xf>
    <xf numFmtId="3" fontId="0" fillId="0" borderId="10" xfId="0" applyNumberFormat="1" applyFont="1" applyFill="1" applyBorder="1" applyAlignment="1">
      <alignment vertical="center" wrapText="1"/>
    </xf>
    <xf numFmtId="49" fontId="28" fillId="8" borderId="11" xfId="0" applyNumberFormat="1" applyFont="1" applyFill="1" applyBorder="1" applyAlignment="1">
      <alignment vertical="center"/>
    </xf>
    <xf numFmtId="49" fontId="12" fillId="8" borderId="23" xfId="0" quotePrefix="1" applyNumberFormat="1" applyFont="1" applyFill="1" applyBorder="1" applyAlignment="1">
      <alignment horizontal="center" vertical="center" wrapText="1"/>
    </xf>
    <xf numFmtId="49" fontId="12" fillId="8" borderId="17" xfId="0" quotePrefix="1" applyNumberFormat="1" applyFont="1" applyFill="1" applyBorder="1" applyAlignment="1">
      <alignment horizontal="center" vertical="center" wrapText="1"/>
    </xf>
    <xf numFmtId="49" fontId="28" fillId="8" borderId="7" xfId="0" applyNumberFormat="1" applyFont="1" applyFill="1" applyBorder="1" applyAlignment="1">
      <alignment vertical="center"/>
    </xf>
    <xf numFmtId="49" fontId="28" fillId="8" borderId="8" xfId="0" applyNumberFormat="1" applyFont="1" applyFill="1" applyBorder="1" applyAlignment="1">
      <alignment vertical="center"/>
    </xf>
    <xf numFmtId="49" fontId="28" fillId="8" borderId="33" xfId="0" applyNumberFormat="1" applyFont="1" applyFill="1" applyBorder="1" applyAlignment="1">
      <alignment vertical="center"/>
    </xf>
    <xf numFmtId="49" fontId="28" fillId="8" borderId="29" xfId="0" applyNumberFormat="1" applyFont="1" applyFill="1" applyBorder="1" applyAlignment="1">
      <alignment vertical="center"/>
    </xf>
    <xf numFmtId="49" fontId="28" fillId="8" borderId="18" xfId="0" applyNumberFormat="1" applyFont="1" applyFill="1" applyBorder="1" applyAlignment="1">
      <alignment vertical="center"/>
    </xf>
    <xf numFmtId="49" fontId="28" fillId="8" borderId="40" xfId="0" applyNumberFormat="1" applyFont="1" applyFill="1" applyBorder="1" applyAlignment="1">
      <alignment vertical="center"/>
    </xf>
    <xf numFmtId="49" fontId="28" fillId="8" borderId="39" xfId="0" applyNumberFormat="1" applyFont="1" applyFill="1" applyBorder="1" applyAlignment="1">
      <alignment vertical="center"/>
    </xf>
    <xf numFmtId="49" fontId="28" fillId="8" borderId="19" xfId="0" applyNumberFormat="1" applyFont="1" applyFill="1" applyBorder="1" applyAlignment="1">
      <alignment vertical="center"/>
    </xf>
    <xf numFmtId="49" fontId="28" fillId="8" borderId="31" xfId="0" applyNumberFormat="1" applyFont="1" applyFill="1" applyBorder="1" applyAlignment="1">
      <alignment vertical="center"/>
    </xf>
    <xf numFmtId="49" fontId="28" fillId="8" borderId="0" xfId="0" applyNumberFormat="1" applyFont="1" applyFill="1" applyAlignment="1">
      <alignment vertical="center"/>
    </xf>
    <xf numFmtId="49" fontId="12" fillId="8" borderId="6" xfId="0" quotePrefix="1" applyNumberFormat="1" applyFont="1" applyFill="1" applyBorder="1" applyAlignment="1">
      <alignment horizontal="center" vertical="center" wrapText="1"/>
    </xf>
    <xf numFmtId="49" fontId="2" fillId="8" borderId="43" xfId="0" applyNumberFormat="1" applyFont="1" applyFill="1" applyBorder="1" applyAlignment="1">
      <alignment vertical="center"/>
    </xf>
    <xf numFmtId="49" fontId="12" fillId="8" borderId="23" xfId="0" quotePrefix="1" applyNumberFormat="1" applyFont="1" applyFill="1" applyBorder="1" applyAlignment="1">
      <alignment horizontal="centerContinuous" vertical="center" wrapText="1"/>
    </xf>
    <xf numFmtId="49" fontId="28" fillId="8" borderId="42" xfId="0" applyNumberFormat="1" applyFont="1" applyFill="1" applyBorder="1" applyAlignment="1">
      <alignment vertical="center"/>
    </xf>
    <xf numFmtId="49" fontId="28" fillId="8" borderId="41" xfId="0" applyNumberFormat="1" applyFont="1" applyFill="1" applyBorder="1" applyAlignment="1">
      <alignment vertical="center"/>
    </xf>
    <xf numFmtId="49" fontId="12" fillId="8" borderId="2" xfId="0" quotePrefix="1" applyNumberFormat="1" applyFont="1" applyFill="1" applyBorder="1" applyAlignment="1">
      <alignment horizontal="centerContinuous" vertical="center" wrapText="1"/>
    </xf>
    <xf numFmtId="10" fontId="12" fillId="8" borderId="2" xfId="1" quotePrefix="1" applyNumberFormat="1" applyFont="1" applyFill="1" applyBorder="1" applyAlignment="1">
      <alignment horizontal="center" vertical="center" wrapText="1"/>
    </xf>
    <xf numFmtId="9" fontId="12" fillId="8" borderId="2" xfId="0" quotePrefix="1" applyNumberFormat="1" applyFont="1" applyFill="1" applyBorder="1" applyAlignment="1">
      <alignment horizontal="center" vertical="center" wrapText="1"/>
    </xf>
    <xf numFmtId="10" fontId="8" fillId="8" borderId="2" xfId="1" quotePrefix="1" applyNumberFormat="1" applyFont="1" applyFill="1" applyBorder="1" applyAlignment="1">
      <alignment horizontal="center" vertical="center" wrapText="1"/>
    </xf>
    <xf numFmtId="9" fontId="8" fillId="8" borderId="2" xfId="0" quotePrefix="1" applyNumberFormat="1" applyFont="1" applyFill="1" applyBorder="1" applyAlignment="1">
      <alignment horizontal="center" vertical="center" wrapText="1"/>
    </xf>
    <xf numFmtId="49" fontId="8" fillId="8" borderId="2" xfId="0" applyNumberFormat="1" applyFont="1" applyFill="1" applyBorder="1" applyAlignment="1">
      <alignment vertical="center"/>
    </xf>
    <xf numFmtId="49" fontId="8" fillId="8" borderId="8" xfId="0" applyNumberFormat="1" applyFont="1" applyFill="1" applyBorder="1" applyAlignment="1">
      <alignment vertical="center"/>
    </xf>
    <xf numFmtId="10" fontId="8" fillId="8" borderId="2" xfId="1" applyNumberFormat="1" applyFont="1" applyFill="1" applyBorder="1" applyAlignment="1">
      <alignment vertical="center"/>
    </xf>
    <xf numFmtId="49" fontId="12" fillId="8" borderId="2" xfId="0" applyNumberFormat="1" applyFont="1" applyFill="1" applyBorder="1" applyAlignment="1">
      <alignment vertical="center"/>
    </xf>
    <xf numFmtId="49" fontId="12" fillId="8" borderId="8" xfId="0" applyNumberFormat="1" applyFont="1" applyFill="1" applyBorder="1" applyAlignment="1">
      <alignment vertical="center"/>
    </xf>
    <xf numFmtId="10" fontId="12" fillId="8" borderId="2" xfId="1" applyNumberFormat="1" applyFont="1" applyFill="1" applyBorder="1" applyAlignment="1">
      <alignment vertical="center"/>
    </xf>
    <xf numFmtId="9" fontId="12" fillId="8" borderId="2" xfId="0" applyNumberFormat="1" applyFont="1" applyFill="1" applyBorder="1" applyAlignment="1">
      <alignment vertical="center"/>
    </xf>
    <xf numFmtId="49" fontId="12" fillId="8" borderId="18" xfId="0" quotePrefix="1" applyNumberFormat="1" applyFont="1" applyFill="1" applyBorder="1" applyAlignment="1">
      <alignment horizontal="left" wrapText="1"/>
    </xf>
    <xf numFmtId="9" fontId="12" fillId="8" borderId="2" xfId="1" quotePrefix="1" applyFont="1" applyFill="1" applyBorder="1" applyAlignment="1">
      <alignment horizontal="center" vertical="center" wrapText="1"/>
    </xf>
    <xf numFmtId="9" fontId="12" fillId="8" borderId="2" xfId="1" applyFont="1" applyFill="1" applyBorder="1" applyAlignment="1">
      <alignment vertical="center"/>
    </xf>
    <xf numFmtId="9" fontId="8" fillId="8" borderId="2" xfId="1" applyNumberFormat="1" applyFont="1" applyFill="1" applyBorder="1" applyAlignment="1">
      <alignment vertical="center"/>
    </xf>
    <xf numFmtId="49" fontId="12" fillId="8" borderId="23" xfId="0" quotePrefix="1" applyNumberFormat="1" applyFont="1" applyFill="1" applyBorder="1" applyAlignment="1">
      <alignment horizontal="centerContinuous" vertical="top" wrapText="1"/>
    </xf>
    <xf numFmtId="49" fontId="12" fillId="8" borderId="6" xfId="0" quotePrefix="1" applyNumberFormat="1" applyFont="1" applyFill="1" applyBorder="1" applyAlignment="1">
      <alignment horizontal="centerContinuous" vertical="top" wrapText="1"/>
    </xf>
    <xf numFmtId="49" fontId="28" fillId="8" borderId="7" xfId="0" applyNumberFormat="1" applyFont="1" applyFill="1" applyBorder="1" applyAlignment="1">
      <alignment vertical="top"/>
    </xf>
    <xf numFmtId="49" fontId="12" fillId="8" borderId="17" xfId="0" quotePrefix="1" applyNumberFormat="1" applyFont="1" applyFill="1" applyBorder="1" applyAlignment="1">
      <alignment horizontal="center" vertical="top" wrapText="1"/>
    </xf>
    <xf numFmtId="49" fontId="12" fillId="8" borderId="10" xfId="0" quotePrefix="1" applyNumberFormat="1" applyFont="1" applyFill="1" applyBorder="1" applyAlignment="1">
      <alignment horizontal="centerContinuous" vertical="top" wrapText="1"/>
    </xf>
    <xf numFmtId="49" fontId="28" fillId="8" borderId="34" xfId="0" applyNumberFormat="1" applyFont="1" applyFill="1" applyBorder="1" applyAlignment="1">
      <alignment vertical="top"/>
    </xf>
    <xf numFmtId="49" fontId="28" fillId="8" borderId="36" xfId="0" applyNumberFormat="1" applyFont="1" applyFill="1" applyBorder="1" applyAlignment="1">
      <alignment vertical="top"/>
    </xf>
    <xf numFmtId="4" fontId="12" fillId="8" borderId="36" xfId="0" applyNumberFormat="1" applyFont="1" applyFill="1" applyBorder="1" applyAlignment="1">
      <alignment vertical="top" wrapText="1"/>
    </xf>
    <xf numFmtId="49" fontId="12" fillId="8" borderId="32" xfId="0" quotePrefix="1" applyNumberFormat="1" applyFont="1" applyFill="1" applyBorder="1" applyAlignment="1">
      <alignment horizontal="centerContinuous" vertical="top" wrapText="1"/>
    </xf>
    <xf numFmtId="49" fontId="12" fillId="8" borderId="43" xfId="0" quotePrefix="1" applyNumberFormat="1" applyFont="1" applyFill="1" applyBorder="1" applyAlignment="1">
      <alignment horizontal="centerContinuous" wrapText="1"/>
    </xf>
    <xf numFmtId="49" fontId="12" fillId="8" borderId="17" xfId="0" quotePrefix="1" applyNumberFormat="1" applyFont="1" applyFill="1" applyBorder="1" applyAlignment="1">
      <alignment horizontal="centerContinuous" wrapText="1"/>
    </xf>
    <xf numFmtId="49" fontId="28" fillId="8" borderId="33" xfId="0" applyNumberFormat="1" applyFont="1" applyFill="1" applyBorder="1" applyAlignment="1">
      <alignment vertical="top"/>
    </xf>
    <xf numFmtId="49" fontId="12" fillId="8" borderId="49" xfId="0" quotePrefix="1" applyNumberFormat="1" applyFont="1" applyFill="1" applyBorder="1" applyAlignment="1">
      <alignment horizontal="center" vertical="top" wrapText="1"/>
    </xf>
    <xf numFmtId="49" fontId="12" fillId="8" borderId="45" xfId="0" quotePrefix="1" applyNumberFormat="1" applyFont="1" applyFill="1" applyBorder="1" applyAlignment="1">
      <alignment horizontal="center" vertical="center" wrapText="1"/>
    </xf>
    <xf numFmtId="49" fontId="12" fillId="8" borderId="32" xfId="0" quotePrefix="1" applyNumberFormat="1" applyFont="1" applyFill="1" applyBorder="1" applyAlignment="1">
      <alignment horizontal="centerContinuous" wrapText="1"/>
    </xf>
    <xf numFmtId="10" fontId="8" fillId="0" borderId="4" xfId="1" applyNumberFormat="1" applyFont="1" applyFill="1" applyBorder="1" applyAlignment="1">
      <alignment vertical="center" wrapText="1"/>
    </xf>
    <xf numFmtId="49" fontId="12" fillId="8" borderId="25" xfId="0" quotePrefix="1" applyNumberFormat="1" applyFont="1" applyFill="1" applyBorder="1" applyAlignment="1">
      <alignment horizontal="center" vertical="center" wrapText="1"/>
    </xf>
    <xf numFmtId="49" fontId="12" fillId="8" borderId="47" xfId="0" quotePrefix="1" applyNumberFormat="1" applyFont="1" applyFill="1" applyBorder="1" applyAlignment="1">
      <alignment horizontal="centerContinuous" vertical="center" wrapText="1"/>
    </xf>
    <xf numFmtId="4" fontId="25" fillId="0" borderId="4" xfId="0" applyNumberFormat="1" applyFont="1" applyFill="1" applyBorder="1" applyAlignment="1">
      <alignment vertical="center"/>
    </xf>
    <xf numFmtId="3" fontId="8" fillId="0" borderId="4" xfId="0" applyNumberFormat="1" applyFont="1" applyFill="1" applyBorder="1" applyAlignment="1">
      <alignment vertical="center" wrapText="1"/>
    </xf>
    <xf numFmtId="49" fontId="12" fillId="8" borderId="30" xfId="0" quotePrefix="1" applyNumberFormat="1" applyFont="1" applyFill="1" applyBorder="1" applyAlignment="1">
      <alignment horizontal="centerContinuous" wrapText="1"/>
    </xf>
    <xf numFmtId="166" fontId="12" fillId="8" borderId="2" xfId="0" quotePrefix="1" applyNumberFormat="1" applyFont="1" applyFill="1" applyBorder="1" applyAlignment="1">
      <alignment horizontal="center" vertical="center" wrapText="1"/>
    </xf>
    <xf numFmtId="9" fontId="12" fillId="8" borderId="2" xfId="0" quotePrefix="1" applyNumberFormat="1" applyFont="1" applyFill="1" applyBorder="1" applyAlignment="1">
      <alignment horizontal="centerContinuous" vertical="center" wrapText="1"/>
    </xf>
    <xf numFmtId="166" fontId="12" fillId="8" borderId="2" xfId="0" quotePrefix="1" applyNumberFormat="1" applyFont="1" applyFill="1" applyBorder="1" applyAlignment="1">
      <alignment horizontal="centerContinuous" vertical="center" wrapText="1"/>
    </xf>
    <xf numFmtId="3" fontId="29" fillId="0" borderId="8" xfId="0" applyNumberFormat="1" applyFont="1" applyFill="1" applyBorder="1" applyAlignment="1">
      <alignment vertical="center" wrapText="1"/>
    </xf>
    <xf numFmtId="49" fontId="8" fillId="4" borderId="23" xfId="0" quotePrefix="1" applyNumberFormat="1" applyFont="1" applyFill="1" applyBorder="1" applyAlignment="1">
      <alignment horizontal="center" vertical="center" wrapText="1"/>
    </xf>
    <xf numFmtId="0" fontId="14" fillId="8" borderId="37" xfId="0" applyFont="1" applyFill="1" applyBorder="1" applyAlignment="1">
      <alignment vertical="center"/>
    </xf>
    <xf numFmtId="49" fontId="12" fillId="8" borderId="30" xfId="0" quotePrefix="1" applyNumberFormat="1" applyFont="1" applyFill="1" applyBorder="1" applyAlignment="1">
      <alignment horizontal="center" vertical="center" wrapText="1"/>
    </xf>
    <xf numFmtId="49" fontId="12" fillId="8" borderId="10" xfId="0" quotePrefix="1" applyNumberFormat="1" applyFont="1" applyFill="1" applyBorder="1" applyAlignment="1">
      <alignment vertical="center" wrapText="1"/>
    </xf>
    <xf numFmtId="3" fontId="14" fillId="8" borderId="23" xfId="0" applyNumberFormat="1" applyFont="1" applyFill="1" applyBorder="1" applyAlignment="1">
      <alignment vertical="center"/>
    </xf>
    <xf numFmtId="3" fontId="2" fillId="8" borderId="2" xfId="0" quotePrefix="1" applyNumberFormat="1" applyFont="1" applyFill="1" applyBorder="1" applyAlignment="1">
      <alignment horizontal="center" vertical="center" wrapText="1"/>
    </xf>
    <xf numFmtId="3" fontId="2" fillId="8" borderId="2" xfId="0" quotePrefix="1" applyNumberFormat="1" applyFont="1" applyFill="1" applyBorder="1" applyAlignment="1">
      <alignment horizontal="centerContinuous" vertical="center" wrapText="1"/>
    </xf>
    <xf numFmtId="3" fontId="41" fillId="8" borderId="2" xfId="0" applyNumberFormat="1" applyFont="1" applyFill="1" applyBorder="1" applyAlignment="1">
      <alignment vertical="center"/>
    </xf>
    <xf numFmtId="0" fontId="41" fillId="8" borderId="25" xfId="0" applyFont="1" applyFill="1" applyBorder="1" applyAlignment="1">
      <alignment horizontal="center" vertical="center" wrapText="1"/>
    </xf>
    <xf numFmtId="0" fontId="18" fillId="8" borderId="0" xfId="0" applyFont="1" applyFill="1" applyBorder="1" applyAlignment="1">
      <alignment vertical="top"/>
    </xf>
    <xf numFmtId="0" fontId="19" fillId="8" borderId="0" xfId="0" applyFont="1" applyFill="1" applyBorder="1"/>
    <xf numFmtId="0" fontId="19" fillId="8" borderId="0" xfId="0" applyFont="1" applyFill="1"/>
    <xf numFmtId="0" fontId="0" fillId="8" borderId="28" xfId="0" applyFont="1" applyFill="1" applyBorder="1"/>
    <xf numFmtId="0" fontId="18" fillId="8" borderId="28" xfId="0" applyFont="1" applyFill="1" applyBorder="1" applyAlignment="1">
      <alignment horizontal="right"/>
    </xf>
    <xf numFmtId="0" fontId="2" fillId="8" borderId="28" xfId="0" applyFont="1" applyFill="1" applyBorder="1"/>
    <xf numFmtId="0" fontId="2" fillId="8" borderId="28" xfId="0" applyFont="1" applyFill="1" applyBorder="1" applyAlignment="1">
      <alignment horizontal="right"/>
    </xf>
    <xf numFmtId="0" fontId="2" fillId="8" borderId="28" xfId="0" applyFont="1" applyFill="1" applyBorder="1" applyAlignment="1"/>
    <xf numFmtId="49" fontId="21" fillId="0" borderId="0" xfId="0" quotePrefix="1" applyNumberFormat="1" applyFont="1" applyAlignment="1">
      <alignment horizontal="left" vertical="center" wrapText="1"/>
    </xf>
    <xf numFmtId="49" fontId="14" fillId="0" borderId="33" xfId="0" applyNumberFormat="1" applyFont="1" applyBorder="1" applyAlignment="1">
      <alignment vertical="center"/>
    </xf>
    <xf numFmtId="49" fontId="12" fillId="8" borderId="30" xfId="0" applyNumberFormat="1" applyFont="1" applyFill="1" applyBorder="1" applyAlignment="1">
      <alignment horizontal="center" vertical="center"/>
    </xf>
    <xf numFmtId="49" fontId="12" fillId="8" borderId="32" xfId="0" quotePrefix="1" applyNumberFormat="1" applyFont="1" applyFill="1" applyBorder="1" applyAlignment="1">
      <alignment horizontal="centerContinuous" vertical="center" wrapText="1"/>
    </xf>
    <xf numFmtId="49" fontId="42" fillId="8" borderId="54" xfId="0" applyNumberFormat="1" applyFont="1" applyFill="1" applyBorder="1" applyAlignment="1">
      <alignment vertical="center"/>
    </xf>
    <xf numFmtId="49" fontId="12" fillId="8" borderId="53" xfId="0" quotePrefix="1" applyNumberFormat="1" applyFont="1" applyFill="1" applyBorder="1" applyAlignment="1">
      <alignment horizontal="center" vertical="center" wrapText="1"/>
    </xf>
    <xf numFmtId="49" fontId="12" fillId="8" borderId="55" xfId="0" quotePrefix="1" applyNumberFormat="1" applyFont="1" applyFill="1" applyBorder="1" applyAlignment="1">
      <alignment horizontal="centerContinuous" vertical="center" wrapText="1"/>
    </xf>
    <xf numFmtId="49" fontId="42" fillId="8" borderId="56" xfId="0" applyNumberFormat="1" applyFont="1" applyFill="1" applyBorder="1" applyAlignment="1">
      <alignment vertical="center"/>
    </xf>
    <xf numFmtId="49" fontId="12" fillId="8" borderId="59" xfId="0" quotePrefix="1" applyNumberFormat="1" applyFont="1" applyFill="1" applyBorder="1" applyAlignment="1">
      <alignment horizontal="center" vertical="center" wrapText="1"/>
    </xf>
    <xf numFmtId="49" fontId="12" fillId="8" borderId="60" xfId="0" quotePrefix="1" applyNumberFormat="1" applyFont="1" applyFill="1" applyBorder="1" applyAlignment="1">
      <alignment horizontal="center" vertical="center" wrapText="1"/>
    </xf>
    <xf numFmtId="49" fontId="42" fillId="8" borderId="61" xfId="0" applyNumberFormat="1" applyFont="1" applyFill="1" applyBorder="1" applyAlignment="1">
      <alignment vertical="center"/>
    </xf>
    <xf numFmtId="49" fontId="42" fillId="8" borderId="53" xfId="0" applyNumberFormat="1" applyFont="1" applyFill="1" applyBorder="1" applyAlignment="1">
      <alignment vertical="center"/>
    </xf>
    <xf numFmtId="49" fontId="42" fillId="8" borderId="33" xfId="0" applyNumberFormat="1" applyFont="1" applyFill="1" applyBorder="1" applyAlignment="1">
      <alignment vertical="center"/>
    </xf>
    <xf numFmtId="49" fontId="12" fillId="8" borderId="25" xfId="0" quotePrefix="1" applyNumberFormat="1" applyFont="1" applyFill="1" applyBorder="1" applyAlignment="1">
      <alignment horizontal="centerContinuous" vertical="center" wrapText="1"/>
    </xf>
    <xf numFmtId="49" fontId="42" fillId="8" borderId="62" xfId="0" applyNumberFormat="1" applyFont="1" applyFill="1" applyBorder="1" applyAlignment="1">
      <alignment vertical="center"/>
    </xf>
    <xf numFmtId="4" fontId="8" fillId="0" borderId="16" xfId="0" applyNumberFormat="1" applyFont="1" applyFill="1" applyBorder="1" applyAlignment="1">
      <alignment vertical="center"/>
    </xf>
    <xf numFmtId="3" fontId="8" fillId="0" borderId="16" xfId="0" applyNumberFormat="1" applyFont="1" applyFill="1" applyBorder="1" applyAlignment="1">
      <alignment vertical="center"/>
    </xf>
    <xf numFmtId="49" fontId="12" fillId="8" borderId="52" xfId="0" quotePrefix="1" applyNumberFormat="1" applyFont="1" applyFill="1" applyBorder="1" applyAlignment="1">
      <alignment horizontal="center" vertical="center" wrapText="1"/>
    </xf>
    <xf numFmtId="49" fontId="12" fillId="8" borderId="63" xfId="0" quotePrefix="1" applyNumberFormat="1" applyFont="1" applyFill="1" applyBorder="1" applyAlignment="1">
      <alignment horizontal="center" vertical="center" wrapText="1"/>
    </xf>
    <xf numFmtId="49" fontId="12" fillId="8" borderId="40" xfId="0" applyNumberFormat="1" applyFont="1" applyFill="1" applyBorder="1" applyAlignment="1">
      <alignment vertical="center"/>
    </xf>
    <xf numFmtId="49" fontId="12" fillId="8" borderId="64" xfId="0" applyNumberFormat="1" applyFont="1" applyFill="1" applyBorder="1" applyAlignment="1">
      <alignment vertical="center"/>
    </xf>
    <xf numFmtId="49" fontId="12" fillId="8" borderId="32" xfId="0" quotePrefix="1" applyNumberFormat="1" applyFont="1" applyFill="1" applyBorder="1" applyAlignment="1">
      <alignment horizontal="center" vertical="center" wrapText="1"/>
    </xf>
    <xf numFmtId="49" fontId="2" fillId="8" borderId="30" xfId="0" applyNumberFormat="1" applyFont="1" applyFill="1" applyBorder="1" applyAlignment="1">
      <alignment vertical="center"/>
    </xf>
    <xf numFmtId="49" fontId="41" fillId="8" borderId="0" xfId="0" applyNumberFormat="1" applyFont="1" applyFill="1" applyBorder="1" applyAlignment="1">
      <alignment vertical="center"/>
    </xf>
    <xf numFmtId="49" fontId="41" fillId="8" borderId="28" xfId="0" applyNumberFormat="1" applyFont="1" applyFill="1" applyBorder="1" applyAlignment="1">
      <alignment vertical="center"/>
    </xf>
    <xf numFmtId="49" fontId="0" fillId="0" borderId="37" xfId="0" quotePrefix="1" applyNumberFormat="1" applyFont="1" applyFill="1" applyBorder="1" applyAlignment="1">
      <alignment vertical="center" wrapText="1"/>
    </xf>
    <xf numFmtId="49" fontId="2" fillId="8" borderId="36" xfId="0" applyNumberFormat="1" applyFont="1" applyFill="1" applyBorder="1" applyAlignment="1">
      <alignment vertical="center"/>
    </xf>
    <xf numFmtId="49" fontId="41" fillId="8" borderId="36" xfId="0" applyNumberFormat="1" applyFont="1" applyFill="1" applyBorder="1" applyAlignment="1">
      <alignment vertical="center"/>
    </xf>
    <xf numFmtId="49" fontId="42" fillId="8" borderId="65" xfId="0" applyNumberFormat="1" applyFont="1" applyFill="1" applyBorder="1" applyAlignment="1">
      <alignment vertical="center"/>
    </xf>
    <xf numFmtId="49" fontId="12" fillId="8" borderId="30" xfId="0" applyNumberFormat="1" applyFont="1" applyFill="1" applyBorder="1" applyAlignment="1">
      <alignment vertical="center"/>
    </xf>
    <xf numFmtId="49" fontId="12" fillId="8" borderId="32" xfId="0" applyNumberFormat="1" applyFont="1" applyFill="1" applyBorder="1" applyAlignment="1">
      <alignment vertical="center"/>
    </xf>
    <xf numFmtId="49" fontId="12" fillId="8" borderId="57" xfId="0" applyNumberFormat="1" applyFont="1" applyFill="1" applyBorder="1" applyAlignment="1">
      <alignment horizontal="center" vertical="center"/>
    </xf>
    <xf numFmtId="49" fontId="8" fillId="0" borderId="51" xfId="0" quotePrefix="1" applyNumberFormat="1" applyFont="1" applyFill="1" applyBorder="1" applyAlignment="1">
      <alignment vertical="center" wrapText="1"/>
    </xf>
    <xf numFmtId="49" fontId="8" fillId="0" borderId="51" xfId="0" quotePrefix="1" applyNumberFormat="1" applyFont="1" applyFill="1" applyBorder="1" applyAlignment="1">
      <alignment horizontal="center" vertical="center" wrapText="1"/>
    </xf>
    <xf numFmtId="0" fontId="9" fillId="8" borderId="30" xfId="0" applyFont="1" applyFill="1" applyBorder="1" applyAlignment="1">
      <alignment vertical="center"/>
    </xf>
    <xf numFmtId="49" fontId="2" fillId="8" borderId="1" xfId="0" applyNumberFormat="1" applyFont="1" applyFill="1" applyBorder="1" applyAlignment="1">
      <alignment vertical="center"/>
    </xf>
    <xf numFmtId="49" fontId="2" fillId="8" borderId="27" xfId="0" applyNumberFormat="1" applyFont="1" applyFill="1" applyBorder="1" applyAlignment="1">
      <alignment vertical="center"/>
    </xf>
    <xf numFmtId="49" fontId="2" fillId="8" borderId="57" xfId="0" applyNumberFormat="1" applyFont="1" applyFill="1" applyBorder="1" applyAlignment="1">
      <alignment vertical="center"/>
    </xf>
    <xf numFmtId="49" fontId="28" fillId="8" borderId="37" xfId="0" applyNumberFormat="1" applyFont="1" applyFill="1" applyBorder="1" applyAlignment="1">
      <alignment vertical="center"/>
    </xf>
    <xf numFmtId="49" fontId="28" fillId="8" borderId="36" xfId="0" applyNumberFormat="1" applyFont="1" applyFill="1" applyBorder="1" applyAlignment="1">
      <alignment vertical="center"/>
    </xf>
    <xf numFmtId="49" fontId="12" fillId="8" borderId="49" xfId="0" quotePrefix="1" applyNumberFormat="1" applyFont="1" applyFill="1" applyBorder="1" applyAlignment="1">
      <alignment horizontal="center" vertical="center" wrapText="1"/>
    </xf>
    <xf numFmtId="49" fontId="41" fillId="8" borderId="49" xfId="0" applyNumberFormat="1" applyFont="1" applyFill="1" applyBorder="1" applyAlignment="1">
      <alignment vertical="center"/>
    </xf>
    <xf numFmtId="49" fontId="2" fillId="8" borderId="49" xfId="0" applyNumberFormat="1" applyFont="1" applyFill="1" applyBorder="1" applyAlignment="1">
      <alignment vertical="center"/>
    </xf>
    <xf numFmtId="0" fontId="28" fillId="8" borderId="40" xfId="0" applyFont="1" applyFill="1" applyBorder="1" applyAlignment="1">
      <alignment vertical="center"/>
    </xf>
    <xf numFmtId="49" fontId="12" fillId="8" borderId="32" xfId="0" quotePrefix="1" applyNumberFormat="1" applyFont="1" applyFill="1" applyBorder="1" applyAlignment="1">
      <alignment wrapText="1"/>
    </xf>
    <xf numFmtId="49" fontId="28" fillId="8" borderId="30" xfId="0" applyNumberFormat="1" applyFont="1" applyFill="1" applyBorder="1" applyAlignment="1">
      <alignment vertical="center"/>
    </xf>
    <xf numFmtId="49" fontId="12" fillId="8" borderId="49" xfId="0" quotePrefix="1" applyNumberFormat="1" applyFont="1" applyFill="1" applyBorder="1" applyAlignment="1">
      <alignment horizontal="centerContinuous" vertical="center" wrapText="1"/>
    </xf>
    <xf numFmtId="49" fontId="41" fillId="8" borderId="27" xfId="0" applyNumberFormat="1" applyFont="1" applyFill="1" applyBorder="1" applyAlignment="1">
      <alignment vertical="center"/>
    </xf>
    <xf numFmtId="49" fontId="2" fillId="8" borderId="27" xfId="0" quotePrefix="1" applyNumberFormat="1" applyFont="1" applyFill="1" applyBorder="1" applyAlignment="1">
      <alignment vertical="center" wrapText="1"/>
    </xf>
    <xf numFmtId="49" fontId="12" fillId="8" borderId="4" xfId="0" quotePrefix="1" applyNumberFormat="1" applyFont="1" applyFill="1" applyBorder="1" applyAlignment="1">
      <alignment vertical="center" wrapText="1"/>
    </xf>
    <xf numFmtId="49" fontId="12" fillId="8" borderId="33" xfId="0" quotePrefix="1" applyNumberFormat="1" applyFont="1" applyFill="1" applyBorder="1" applyAlignment="1">
      <alignment horizontal="center" vertical="center" wrapText="1"/>
    </xf>
    <xf numFmtId="3" fontId="2" fillId="8" borderId="8" xfId="0" quotePrefix="1" applyNumberFormat="1" applyFont="1" applyFill="1" applyBorder="1" applyAlignment="1">
      <alignment horizontal="center" vertical="center" wrapText="1"/>
    </xf>
    <xf numFmtId="49" fontId="38" fillId="8" borderId="33" xfId="0" applyNumberFormat="1" applyFont="1" applyFill="1" applyBorder="1" applyAlignment="1">
      <alignment vertical="center"/>
    </xf>
    <xf numFmtId="49" fontId="38" fillId="8" borderId="36" xfId="0" applyNumberFormat="1" applyFont="1" applyFill="1" applyBorder="1" applyAlignment="1">
      <alignment vertical="center"/>
    </xf>
    <xf numFmtId="49" fontId="34" fillId="8" borderId="30" xfId="0" applyNumberFormat="1" applyFont="1" applyFill="1" applyBorder="1" applyAlignment="1">
      <alignment vertical="center"/>
    </xf>
    <xf numFmtId="49" fontId="38" fillId="8" borderId="37" xfId="0" applyNumberFormat="1" applyFont="1" applyFill="1" applyBorder="1" applyAlignment="1">
      <alignment vertical="center"/>
    </xf>
    <xf numFmtId="49" fontId="38" fillId="8" borderId="57" xfId="0" applyNumberFormat="1" applyFont="1" applyFill="1" applyBorder="1" applyAlignment="1">
      <alignment vertical="center"/>
    </xf>
    <xf numFmtId="49" fontId="38" fillId="8" borderId="66" xfId="0" applyNumberFormat="1" applyFont="1" applyFill="1" applyBorder="1" applyAlignment="1">
      <alignment vertical="center"/>
    </xf>
    <xf numFmtId="49" fontId="8" fillId="4" borderId="36" xfId="0" applyNumberFormat="1" applyFont="1" applyFill="1" applyBorder="1" applyAlignment="1">
      <alignment vertical="center"/>
    </xf>
    <xf numFmtId="0" fontId="12" fillId="8" borderId="30" xfId="2" quotePrefix="1" applyFont="1" applyFill="1" applyBorder="1" applyAlignment="1">
      <alignment horizontal="center" vertical="center"/>
    </xf>
    <xf numFmtId="0" fontId="12" fillId="8" borderId="25" xfId="2" quotePrefix="1" applyFont="1" applyFill="1" applyBorder="1" applyAlignment="1">
      <alignment horizontal="center" vertical="center"/>
    </xf>
    <xf numFmtId="0" fontId="12" fillId="8" borderId="67" xfId="2" quotePrefix="1" applyFont="1" applyFill="1" applyBorder="1" applyAlignment="1">
      <alignment horizontal="center" vertical="center"/>
    </xf>
    <xf numFmtId="49" fontId="25" fillId="8" borderId="0" xfId="0" applyNumberFormat="1" applyFont="1" applyFill="1" applyBorder="1" applyAlignment="1">
      <alignment vertical="center"/>
    </xf>
    <xf numFmtId="49" fontId="12" fillId="8" borderId="33" xfId="0" applyNumberFormat="1" applyFont="1" applyFill="1" applyBorder="1" applyAlignment="1">
      <alignment vertical="center"/>
    </xf>
    <xf numFmtId="49" fontId="42" fillId="8" borderId="30" xfId="0" applyNumberFormat="1" applyFont="1" applyFill="1" applyBorder="1" applyAlignment="1">
      <alignment vertical="center"/>
    </xf>
    <xf numFmtId="0" fontId="14" fillId="8" borderId="40" xfId="0" applyFont="1" applyFill="1" applyBorder="1" applyAlignment="1">
      <alignment vertical="center"/>
    </xf>
    <xf numFmtId="49" fontId="12" fillId="8" borderId="27" xfId="0" quotePrefix="1" applyNumberFormat="1" applyFont="1" applyFill="1" applyBorder="1" applyAlignment="1">
      <alignment horizontal="center" vertical="center" wrapText="1"/>
    </xf>
    <xf numFmtId="49" fontId="12" fillId="8" borderId="27" xfId="0" quotePrefix="1" applyNumberFormat="1" applyFont="1" applyFill="1" applyBorder="1" applyAlignment="1">
      <alignment horizontal="centerContinuous" vertical="center" wrapText="1"/>
    </xf>
    <xf numFmtId="49" fontId="12" fillId="8" borderId="35" xfId="0" applyNumberFormat="1" applyFont="1" applyFill="1" applyBorder="1" applyAlignment="1">
      <alignment vertical="center"/>
    </xf>
    <xf numFmtId="49" fontId="43" fillId="8" borderId="8" xfId="0" quotePrefix="1" applyNumberFormat="1" applyFont="1" applyFill="1" applyBorder="1" applyAlignment="1">
      <alignment horizontal="center" vertical="center" wrapText="1"/>
    </xf>
    <xf numFmtId="49" fontId="41" fillId="8" borderId="11" xfId="0" applyNumberFormat="1" applyFont="1" applyFill="1" applyBorder="1" applyAlignment="1">
      <alignment vertical="center"/>
    </xf>
    <xf numFmtId="49" fontId="2" fillId="8" borderId="49" xfId="0" quotePrefix="1" applyNumberFormat="1" applyFont="1" applyFill="1" applyBorder="1" applyAlignment="1">
      <alignment horizontal="center" vertical="center" wrapText="1"/>
    </xf>
    <xf numFmtId="49" fontId="12" fillId="8" borderId="36" xfId="0" quotePrefix="1" applyNumberFormat="1" applyFont="1" applyFill="1" applyBorder="1" applyAlignment="1">
      <alignment vertical="center" wrapText="1"/>
    </xf>
    <xf numFmtId="49" fontId="12" fillId="8" borderId="30" xfId="0" quotePrefix="1" applyNumberFormat="1" applyFont="1" applyFill="1" applyBorder="1" applyAlignment="1">
      <alignment vertical="center" wrapText="1"/>
    </xf>
    <xf numFmtId="49" fontId="12" fillId="0" borderId="2" xfId="0" quotePrefix="1" applyNumberFormat="1" applyFont="1" applyFill="1" applyBorder="1" applyAlignment="1">
      <alignment vertical="center" wrapText="1"/>
    </xf>
    <xf numFmtId="49" fontId="42" fillId="0" borderId="25" xfId="0" applyNumberFormat="1" applyFont="1" applyFill="1" applyBorder="1" applyAlignment="1">
      <alignment vertical="center"/>
    </xf>
    <xf numFmtId="49" fontId="12" fillId="0" borderId="50" xfId="0" quotePrefix="1" applyNumberFormat="1" applyFont="1" applyFill="1" applyBorder="1" applyAlignment="1">
      <alignment vertical="center" wrapText="1"/>
    </xf>
    <xf numFmtId="49" fontId="42" fillId="0" borderId="2" xfId="0" applyNumberFormat="1" applyFont="1" applyFill="1" applyBorder="1" applyAlignment="1">
      <alignment vertical="center"/>
    </xf>
    <xf numFmtId="49" fontId="12" fillId="8" borderId="37" xfId="0" quotePrefix="1" applyNumberFormat="1" applyFont="1" applyFill="1" applyBorder="1" applyAlignment="1">
      <alignment horizontal="center" vertical="center" wrapText="1"/>
    </xf>
    <xf numFmtId="0" fontId="44" fillId="0" borderId="0" xfId="3"/>
    <xf numFmtId="49" fontId="41" fillId="8" borderId="30" xfId="0" applyNumberFormat="1" applyFont="1" applyFill="1" applyBorder="1" applyAlignment="1">
      <alignment vertical="center"/>
    </xf>
    <xf numFmtId="49" fontId="41" fillId="8" borderId="25" xfId="0" applyNumberFormat="1" applyFont="1" applyFill="1" applyBorder="1" applyAlignment="1">
      <alignment vertical="center"/>
    </xf>
    <xf numFmtId="49" fontId="2" fillId="0" borderId="2" xfId="0" quotePrefix="1" applyNumberFormat="1" applyFont="1" applyFill="1" applyBorder="1" applyAlignment="1">
      <alignment horizontal="center" vertical="center" wrapText="1"/>
    </xf>
    <xf numFmtId="49" fontId="0" fillId="0" borderId="38" xfId="0" quotePrefix="1" applyNumberFormat="1" applyFont="1" applyFill="1" applyBorder="1" applyAlignment="1">
      <alignment horizontal="center" vertical="center" wrapText="1"/>
    </xf>
    <xf numFmtId="49" fontId="0" fillId="0" borderId="22" xfId="0" quotePrefix="1" applyNumberFormat="1" applyFont="1" applyFill="1" applyBorder="1" applyAlignment="1">
      <alignment horizontal="center" vertical="center" wrapText="1"/>
    </xf>
    <xf numFmtId="0" fontId="28" fillId="0" borderId="0" xfId="0" applyFont="1" applyAlignment="1">
      <alignment vertical="center"/>
    </xf>
    <xf numFmtId="49" fontId="42" fillId="0" borderId="0" xfId="0" applyNumberFormat="1" applyFont="1" applyAlignment="1">
      <alignment vertical="center"/>
    </xf>
    <xf numFmtId="49" fontId="28" fillId="0" borderId="0" xfId="0" applyNumberFormat="1" applyFont="1" applyAlignment="1">
      <alignment horizontal="right" vertical="center"/>
    </xf>
    <xf numFmtId="49" fontId="28" fillId="0" borderId="0" xfId="0" applyNumberFormat="1" applyFont="1" applyAlignment="1">
      <alignment vertical="center"/>
    </xf>
    <xf numFmtId="3" fontId="14" fillId="0" borderId="2" xfId="0" applyNumberFormat="1" applyFont="1" applyFill="1" applyBorder="1" applyAlignment="1">
      <alignment vertical="center"/>
    </xf>
    <xf numFmtId="3" fontId="14" fillId="6" borderId="2" xfId="0" applyNumberFormat="1" applyFont="1" applyFill="1" applyBorder="1" applyAlignment="1">
      <alignment vertical="center"/>
    </xf>
    <xf numFmtId="1" fontId="8" fillId="2" borderId="2" xfId="0" applyNumberFormat="1" applyFont="1" applyFill="1" applyBorder="1" applyAlignment="1">
      <alignment vertical="center"/>
    </xf>
    <xf numFmtId="3" fontId="8" fillId="2" borderId="2" xfId="0" applyNumberFormat="1" applyFont="1" applyFill="1" applyBorder="1" applyAlignment="1">
      <alignment vertical="center"/>
    </xf>
    <xf numFmtId="49" fontId="9" fillId="2" borderId="2" xfId="0" applyNumberFormat="1" applyFont="1" applyFill="1" applyBorder="1" applyAlignment="1">
      <alignment vertical="center"/>
    </xf>
    <xf numFmtId="49" fontId="14" fillId="2" borderId="21" xfId="0" applyNumberFormat="1" applyFont="1" applyFill="1" applyBorder="1" applyAlignment="1">
      <alignment vertical="center"/>
    </xf>
    <xf numFmtId="49" fontId="8" fillId="2" borderId="2" xfId="0" quotePrefix="1" applyNumberFormat="1" applyFont="1" applyFill="1" applyBorder="1" applyAlignment="1">
      <alignment horizontal="right" vertical="center" wrapText="1"/>
    </xf>
    <xf numFmtId="49" fontId="25" fillId="2" borderId="2" xfId="0" applyNumberFormat="1" applyFont="1" applyFill="1" applyBorder="1" applyAlignment="1">
      <alignment vertical="center"/>
    </xf>
    <xf numFmtId="49" fontId="14" fillId="2" borderId="0" xfId="0" applyNumberFormat="1" applyFont="1" applyFill="1" applyBorder="1" applyAlignment="1">
      <alignment vertical="center"/>
    </xf>
    <xf numFmtId="3" fontId="14" fillId="2" borderId="25" xfId="0" applyNumberFormat="1" applyFont="1" applyFill="1" applyBorder="1" applyAlignment="1">
      <alignment vertical="center"/>
    </xf>
    <xf numFmtId="49" fontId="14" fillId="2" borderId="25" xfId="0" applyNumberFormat="1" applyFont="1" applyFill="1" applyBorder="1" applyAlignment="1">
      <alignment vertical="center"/>
    </xf>
    <xf numFmtId="0" fontId="23" fillId="0" borderId="0" xfId="0" applyFont="1" applyAlignment="1">
      <alignment horizontal="left" vertical="top" wrapText="1"/>
    </xf>
    <xf numFmtId="49" fontId="8" fillId="4" borderId="6" xfId="0" quotePrefix="1" applyNumberFormat="1" applyFont="1" applyFill="1" applyBorder="1" applyAlignment="1">
      <alignment vertical="center" wrapText="1"/>
    </xf>
    <xf numFmtId="49" fontId="0" fillId="0" borderId="7" xfId="0" applyNumberFormat="1" applyFill="1" applyBorder="1" applyAlignment="1">
      <alignment vertical="center" wrapText="1"/>
    </xf>
    <xf numFmtId="49" fontId="0" fillId="0" borderId="8" xfId="0" applyNumberFormat="1" applyFill="1" applyBorder="1" applyAlignment="1">
      <alignment vertical="center" wrapText="1"/>
    </xf>
    <xf numFmtId="49" fontId="8" fillId="4" borderId="19" xfId="0" quotePrefix="1" applyNumberFormat="1" applyFont="1" applyFill="1" applyBorder="1" applyAlignment="1">
      <alignment vertical="center" wrapText="1"/>
    </xf>
    <xf numFmtId="49" fontId="0" fillId="0" borderId="3" xfId="0" applyNumberFormat="1" applyFill="1" applyBorder="1" applyAlignment="1">
      <alignment vertical="center" wrapText="1"/>
    </xf>
    <xf numFmtId="49" fontId="21" fillId="0" borderId="0" xfId="0" quotePrefix="1" applyNumberFormat="1" applyFont="1" applyAlignment="1">
      <alignment vertical="center" wrapText="1"/>
    </xf>
    <xf numFmtId="49" fontId="26" fillId="0" borderId="0" xfId="0" applyNumberFormat="1" applyFont="1" applyAlignment="1">
      <alignment vertical="center" wrapText="1"/>
    </xf>
    <xf numFmtId="49" fontId="8" fillId="5" borderId="19" xfId="0" quotePrefix="1" applyNumberFormat="1" applyFont="1" applyFill="1" applyBorder="1" applyAlignment="1">
      <alignment vertical="center" wrapText="1"/>
    </xf>
    <xf numFmtId="49" fontId="8" fillId="5" borderId="6" xfId="0" quotePrefix="1" applyNumberFormat="1" applyFont="1" applyFill="1" applyBorder="1" applyAlignment="1">
      <alignment vertical="center" wrapText="1"/>
    </xf>
    <xf numFmtId="49" fontId="8" fillId="0" borderId="7" xfId="0" applyNumberFormat="1" applyFont="1" applyFill="1" applyBorder="1" applyAlignment="1">
      <alignment vertical="center" wrapText="1"/>
    </xf>
    <xf numFmtId="49" fontId="8" fillId="0" borderId="8" xfId="0" applyNumberFormat="1" applyFont="1" applyFill="1" applyBorder="1" applyAlignment="1">
      <alignment vertical="center" wrapText="1"/>
    </xf>
    <xf numFmtId="49" fontId="3" fillId="0" borderId="0" xfId="0" applyNumberFormat="1" applyFont="1" applyAlignment="1">
      <alignment vertical="center" wrapText="1"/>
    </xf>
    <xf numFmtId="49" fontId="8" fillId="4" borderId="3" xfId="0" quotePrefix="1" applyNumberFormat="1" applyFont="1" applyFill="1" applyBorder="1" applyAlignment="1">
      <alignment vertical="center" wrapText="1"/>
    </xf>
    <xf numFmtId="49" fontId="8" fillId="4" borderId="7" xfId="0" quotePrefix="1" applyNumberFormat="1" applyFont="1" applyFill="1" applyBorder="1" applyAlignment="1">
      <alignment vertical="center" wrapText="1"/>
    </xf>
    <xf numFmtId="49" fontId="8" fillId="4" borderId="8" xfId="0" quotePrefix="1" applyNumberFormat="1" applyFont="1" applyFill="1" applyBorder="1" applyAlignment="1">
      <alignment vertical="center" wrapText="1"/>
    </xf>
    <xf numFmtId="49" fontId="34" fillId="8" borderId="7" xfId="0" quotePrefix="1" applyNumberFormat="1" applyFont="1" applyFill="1" applyBorder="1" applyAlignment="1">
      <alignment horizontal="center" vertical="center" wrapText="1"/>
    </xf>
    <xf numFmtId="49" fontId="34" fillId="8" borderId="8" xfId="0" applyNumberFormat="1" applyFont="1" applyFill="1" applyBorder="1" applyAlignment="1">
      <alignment horizontal="center" vertical="center" wrapText="1"/>
    </xf>
    <xf numFmtId="49" fontId="34" fillId="8" borderId="6" xfId="0" quotePrefix="1" applyNumberFormat="1" applyFont="1" applyFill="1" applyBorder="1" applyAlignment="1">
      <alignment horizontal="center" vertical="center" wrapText="1"/>
    </xf>
    <xf numFmtId="49" fontId="34" fillId="8" borderId="17" xfId="0" quotePrefix="1" applyNumberFormat="1" applyFont="1" applyFill="1" applyBorder="1" applyAlignment="1">
      <alignment horizontal="center" vertical="center" wrapText="1"/>
    </xf>
    <xf numFmtId="49" fontId="34" fillId="8" borderId="9" xfId="0" applyNumberFormat="1" applyFont="1" applyFill="1" applyBorder="1" applyAlignment="1">
      <alignment horizontal="center" vertical="center" wrapText="1"/>
    </xf>
    <xf numFmtId="49" fontId="21" fillId="0" borderId="0" xfId="0" applyNumberFormat="1" applyFont="1" applyAlignment="1">
      <alignment vertical="center" wrapText="1"/>
    </xf>
    <xf numFmtId="49" fontId="8" fillId="5" borderId="6" xfId="0" quotePrefix="1" applyNumberFormat="1" applyFont="1" applyFill="1" applyBorder="1" applyAlignment="1">
      <alignment horizontal="center" wrapText="1"/>
    </xf>
    <xf numFmtId="49" fontId="0" fillId="0" borderId="7" xfId="0" applyNumberFormat="1" applyFill="1" applyBorder="1" applyAlignment="1">
      <alignment horizontal="center" wrapText="1"/>
    </xf>
    <xf numFmtId="49" fontId="0" fillId="0" borderId="8" xfId="0" applyNumberFormat="1" applyFill="1" applyBorder="1" applyAlignment="1">
      <alignment horizontal="center" wrapText="1"/>
    </xf>
    <xf numFmtId="49" fontId="21" fillId="0" borderId="0" xfId="0" quotePrefix="1" applyNumberFormat="1" applyFont="1" applyAlignment="1">
      <alignment wrapText="1"/>
    </xf>
    <xf numFmtId="49" fontId="8" fillId="0" borderId="0" xfId="0" applyNumberFormat="1" applyFont="1" applyAlignment="1">
      <alignment wrapText="1"/>
    </xf>
    <xf numFmtId="49" fontId="12" fillId="8" borderId="7" xfId="0" quotePrefix="1" applyNumberFormat="1" applyFont="1" applyFill="1" applyBorder="1" applyAlignment="1">
      <alignment horizontal="center" wrapText="1"/>
    </xf>
    <xf numFmtId="49" fontId="12" fillId="8" borderId="8" xfId="0" applyNumberFormat="1" applyFont="1" applyFill="1" applyBorder="1" applyAlignment="1">
      <alignment horizontal="center" wrapText="1"/>
    </xf>
    <xf numFmtId="49" fontId="25" fillId="8" borderId="32" xfId="0" applyNumberFormat="1" applyFont="1" applyFill="1" applyBorder="1" applyAlignment="1">
      <alignment vertical="center"/>
    </xf>
    <xf numFmtId="49" fontId="0" fillId="8" borderId="57" xfId="0" applyNumberFormat="1" applyFill="1" applyBorder="1" applyAlignment="1">
      <alignment vertical="center"/>
    </xf>
    <xf numFmtId="49" fontId="25" fillId="8" borderId="40" xfId="0" applyNumberFormat="1" applyFont="1" applyFill="1" applyBorder="1" applyAlignment="1">
      <alignment vertical="center"/>
    </xf>
    <xf numFmtId="49" fontId="0" fillId="8" borderId="66" xfId="0" applyNumberFormat="1" applyFill="1" applyBorder="1" applyAlignment="1">
      <alignment vertical="center"/>
    </xf>
    <xf numFmtId="49" fontId="8" fillId="5" borderId="19" xfId="0" quotePrefix="1" applyNumberFormat="1" applyFont="1" applyFill="1" applyBorder="1" applyAlignment="1">
      <alignment horizontal="center" wrapText="1"/>
    </xf>
    <xf numFmtId="49" fontId="0" fillId="0" borderId="3" xfId="0" applyNumberFormat="1" applyFill="1" applyBorder="1" applyAlignment="1">
      <alignment horizontal="center" wrapText="1"/>
    </xf>
    <xf numFmtId="49" fontId="8" fillId="5" borderId="6" xfId="0" quotePrefix="1" applyNumberFormat="1" applyFont="1" applyFill="1" applyBorder="1" applyAlignment="1">
      <alignment horizontal="center" vertical="center" wrapText="1"/>
    </xf>
    <xf numFmtId="49" fontId="0" fillId="0" borderId="7" xfId="0" applyNumberFormat="1" applyFill="1" applyBorder="1" applyAlignment="1">
      <alignment horizontal="center" vertical="center" wrapText="1"/>
    </xf>
    <xf numFmtId="49" fontId="0" fillId="0" borderId="8" xfId="0" applyNumberFormat="1" applyFill="1" applyBorder="1" applyAlignment="1">
      <alignment horizontal="center" vertical="center" wrapText="1"/>
    </xf>
    <xf numFmtId="49" fontId="21" fillId="0" borderId="0" xfId="0" quotePrefix="1" applyNumberFormat="1" applyFont="1" applyAlignment="1">
      <alignment horizontal="left" vertical="center" wrapText="1"/>
    </xf>
    <xf numFmtId="49" fontId="12" fillId="8" borderId="7" xfId="0" quotePrefix="1" applyNumberFormat="1" applyFont="1" applyFill="1" applyBorder="1" applyAlignment="1">
      <alignment horizontal="center" vertical="center" wrapText="1"/>
    </xf>
    <xf numFmtId="49" fontId="12" fillId="8" borderId="8" xfId="0" applyNumberFormat="1" applyFont="1" applyFill="1" applyBorder="1" applyAlignment="1">
      <alignment horizontal="center" vertical="center" wrapText="1"/>
    </xf>
    <xf numFmtId="49" fontId="8" fillId="0" borderId="14" xfId="0" quotePrefix="1" applyNumberFormat="1" applyFont="1" applyFill="1" applyBorder="1" applyAlignment="1">
      <alignment vertical="center" wrapText="1"/>
    </xf>
    <xf numFmtId="49" fontId="8" fillId="0" borderId="13" xfId="0" applyNumberFormat="1" applyFont="1" applyFill="1" applyBorder="1" applyAlignment="1">
      <alignment vertical="center" wrapText="1"/>
    </xf>
    <xf numFmtId="49" fontId="15" fillId="0" borderId="14" xfId="0" quotePrefix="1" applyNumberFormat="1" applyFont="1" applyFill="1" applyBorder="1" applyAlignment="1">
      <alignment vertical="center" wrapText="1"/>
    </xf>
    <xf numFmtId="49" fontId="13" fillId="0" borderId="14" xfId="0" quotePrefix="1" applyNumberFormat="1" applyFont="1" applyFill="1" applyBorder="1" applyAlignment="1">
      <alignment vertical="center" wrapText="1"/>
    </xf>
    <xf numFmtId="49" fontId="12" fillId="8" borderId="32" xfId="0" quotePrefix="1" applyNumberFormat="1" applyFont="1" applyFill="1" applyBorder="1" applyAlignment="1">
      <alignment horizontal="center" vertical="center" wrapText="1"/>
    </xf>
    <xf numFmtId="49" fontId="12" fillId="8" borderId="58" xfId="0" applyNumberFormat="1" applyFont="1" applyFill="1" applyBorder="1" applyAlignment="1">
      <alignment horizontal="center" vertical="center" wrapText="1"/>
    </xf>
    <xf numFmtId="49" fontId="12" fillId="8" borderId="0" xfId="0" applyNumberFormat="1" applyFont="1" applyFill="1" applyBorder="1" applyAlignment="1">
      <alignment vertical="center"/>
    </xf>
    <xf numFmtId="49" fontId="12" fillId="8" borderId="44" xfId="0" applyNumberFormat="1" applyFont="1" applyFill="1" applyBorder="1" applyAlignment="1">
      <alignment vertical="center"/>
    </xf>
    <xf numFmtId="49" fontId="12" fillId="8" borderId="26" xfId="0" quotePrefix="1" applyNumberFormat="1" applyFont="1" applyFill="1" applyBorder="1" applyAlignment="1">
      <alignment horizontal="center" vertical="center" wrapText="1"/>
    </xf>
    <xf numFmtId="49" fontId="12" fillId="8" borderId="5" xfId="0" quotePrefix="1" applyNumberFormat="1" applyFont="1" applyFill="1" applyBorder="1" applyAlignment="1">
      <alignment horizontal="center" vertical="center" wrapText="1"/>
    </xf>
    <xf numFmtId="49" fontId="12" fillId="8" borderId="27" xfId="0" quotePrefix="1" applyNumberFormat="1" applyFont="1" applyFill="1" applyBorder="1" applyAlignment="1">
      <alignment horizontal="center" vertical="center" wrapText="1"/>
    </xf>
    <xf numFmtId="49" fontId="12" fillId="8" borderId="28" xfId="0" applyNumberFormat="1" applyFont="1" applyFill="1" applyBorder="1" applyAlignment="1">
      <alignment vertical="center"/>
    </xf>
    <xf numFmtId="49" fontId="12" fillId="8" borderId="66" xfId="0" applyNumberFormat="1" applyFont="1" applyFill="1" applyBorder="1" applyAlignment="1">
      <alignment vertical="center"/>
    </xf>
    <xf numFmtId="49" fontId="8" fillId="0" borderId="15" xfId="0" quotePrefix="1" applyNumberFormat="1" applyFont="1" applyFill="1" applyBorder="1" applyAlignment="1">
      <alignment vertical="center" wrapText="1"/>
    </xf>
    <xf numFmtId="49" fontId="8" fillId="0" borderId="21" xfId="0" applyNumberFormat="1" applyFont="1" applyFill="1" applyBorder="1" applyAlignment="1">
      <alignment vertical="center" wrapText="1"/>
    </xf>
    <xf numFmtId="49" fontId="12" fillId="8" borderId="1" xfId="0" applyNumberFormat="1" applyFont="1" applyFill="1" applyBorder="1" applyAlignment="1">
      <alignment horizontal="center" vertical="center" wrapText="1"/>
    </xf>
    <xf numFmtId="49" fontId="8" fillId="0" borderId="0" xfId="0" applyNumberFormat="1" applyFont="1" applyAlignment="1">
      <alignment vertical="center"/>
    </xf>
    <xf numFmtId="49" fontId="12" fillId="8" borderId="1" xfId="0" applyNumberFormat="1" applyFont="1" applyFill="1" applyBorder="1" applyAlignment="1">
      <alignment vertical="center"/>
    </xf>
    <xf numFmtId="49" fontId="12" fillId="8" borderId="57" xfId="0" applyNumberFormat="1" applyFont="1" applyFill="1" applyBorder="1" applyAlignment="1">
      <alignment vertical="center"/>
    </xf>
    <xf numFmtId="49" fontId="12" fillId="8" borderId="1" xfId="0" quotePrefix="1" applyNumberFormat="1" applyFont="1" applyFill="1" applyBorder="1" applyAlignment="1">
      <alignment horizontal="center" vertical="center" wrapText="1"/>
    </xf>
    <xf numFmtId="49" fontId="3" fillId="0" borderId="0" xfId="0" quotePrefix="1" applyNumberFormat="1" applyFont="1" applyAlignment="1">
      <alignment vertical="center" wrapText="1"/>
    </xf>
    <xf numFmtId="49" fontId="2" fillId="8" borderId="17" xfId="0" quotePrefix="1" applyNumberFormat="1" applyFont="1" applyFill="1" applyBorder="1" applyAlignment="1">
      <alignment horizontal="center" vertical="center" wrapText="1"/>
    </xf>
    <xf numFmtId="49" fontId="2" fillId="8" borderId="9" xfId="0" applyNumberFormat="1" applyFont="1" applyFill="1" applyBorder="1" applyAlignment="1">
      <alignment horizontal="center" vertical="center" wrapText="1"/>
    </xf>
    <xf numFmtId="49" fontId="2" fillId="8" borderId="10" xfId="0" applyNumberFormat="1" applyFont="1" applyFill="1" applyBorder="1" applyAlignment="1">
      <alignment horizontal="center" vertical="center" wrapText="1"/>
    </xf>
    <xf numFmtId="49" fontId="9" fillId="0" borderId="0" xfId="0" applyNumberFormat="1" applyFont="1" applyAlignment="1">
      <alignment vertical="center"/>
    </xf>
    <xf numFmtId="49" fontId="0" fillId="0" borderId="0" xfId="0" applyNumberFormat="1" applyFont="1" applyAlignment="1">
      <alignment vertical="center"/>
    </xf>
    <xf numFmtId="49" fontId="2" fillId="8" borderId="9" xfId="0" quotePrefix="1" applyNumberFormat="1" applyFont="1" applyFill="1" applyBorder="1" applyAlignment="1">
      <alignment horizontal="center" vertical="center" wrapText="1"/>
    </xf>
    <xf numFmtId="49" fontId="2" fillId="8" borderId="48" xfId="0" quotePrefix="1" applyNumberFormat="1" applyFont="1" applyFill="1" applyBorder="1" applyAlignment="1">
      <alignment horizontal="center" vertical="center" wrapText="1"/>
    </xf>
    <xf numFmtId="49" fontId="12" fillId="8" borderId="5" xfId="0" applyNumberFormat="1" applyFont="1" applyFill="1" applyBorder="1" applyAlignment="1">
      <alignment horizontal="center" vertical="center" wrapText="1"/>
    </xf>
    <xf numFmtId="49" fontId="12" fillId="8" borderId="27" xfId="0" applyNumberFormat="1" applyFont="1" applyFill="1" applyBorder="1" applyAlignment="1">
      <alignment horizontal="center" vertical="center" wrapText="1"/>
    </xf>
    <xf numFmtId="49" fontId="12" fillId="8" borderId="57" xfId="0" applyNumberFormat="1" applyFont="1" applyFill="1" applyBorder="1" applyAlignment="1">
      <alignment horizontal="center" vertical="center" wrapText="1"/>
    </xf>
    <xf numFmtId="49" fontId="2" fillId="8" borderId="7" xfId="0" quotePrefix="1" applyNumberFormat="1" applyFont="1" applyFill="1" applyBorder="1" applyAlignment="1">
      <alignment horizontal="center" vertical="center" wrapText="1"/>
    </xf>
    <xf numFmtId="49" fontId="2" fillId="8" borderId="7" xfId="0" applyNumberFormat="1" applyFont="1" applyFill="1" applyBorder="1" applyAlignment="1">
      <alignment horizontal="center" vertical="center" wrapText="1"/>
    </xf>
    <xf numFmtId="49" fontId="2" fillId="8" borderId="8" xfId="0" applyNumberFormat="1" applyFont="1" applyFill="1" applyBorder="1" applyAlignment="1">
      <alignment horizontal="center" vertical="center" wrapText="1"/>
    </xf>
    <xf numFmtId="49" fontId="9" fillId="0" borderId="0" xfId="0" applyNumberFormat="1" applyFont="1" applyBorder="1" applyAlignment="1">
      <alignment vertical="center"/>
    </xf>
    <xf numFmtId="49" fontId="41" fillId="8" borderId="37" xfId="0" applyNumberFormat="1" applyFont="1" applyFill="1" applyBorder="1" applyAlignment="1">
      <alignment vertical="center"/>
    </xf>
    <xf numFmtId="49" fontId="2" fillId="8" borderId="37" xfId="0" applyNumberFormat="1" applyFont="1" applyFill="1" applyBorder="1" applyAlignment="1">
      <alignment vertical="center"/>
    </xf>
    <xf numFmtId="49" fontId="32" fillId="0" borderId="0" xfId="0" quotePrefix="1" applyNumberFormat="1" applyFont="1" applyAlignment="1">
      <alignment wrapText="1"/>
    </xf>
    <xf numFmtId="49" fontId="0" fillId="0" borderId="0" xfId="0" applyNumberFormat="1" applyAlignment="1">
      <alignment wrapText="1"/>
    </xf>
    <xf numFmtId="49" fontId="12" fillId="8" borderId="6" xfId="0" quotePrefix="1" applyNumberFormat="1" applyFont="1" applyFill="1" applyBorder="1" applyAlignment="1">
      <alignment horizontal="center" vertical="center" wrapText="1"/>
    </xf>
    <xf numFmtId="49" fontId="2" fillId="0" borderId="0" xfId="0" applyNumberFormat="1" applyFont="1" applyAlignment="1">
      <alignment wrapText="1"/>
    </xf>
    <xf numFmtId="49" fontId="12" fillId="0" borderId="6" xfId="0" quotePrefix="1" applyNumberFormat="1" applyFont="1" applyFill="1" applyBorder="1" applyAlignment="1">
      <alignment horizontal="left" vertical="center" wrapText="1"/>
    </xf>
    <xf numFmtId="49" fontId="0" fillId="0" borderId="8" xfId="0" applyNumberFormat="1" applyFill="1" applyBorder="1" applyAlignment="1">
      <alignment horizontal="left" vertical="center" wrapText="1"/>
    </xf>
    <xf numFmtId="49" fontId="12" fillId="8" borderId="6" xfId="0" quotePrefix="1" applyNumberFormat="1" applyFont="1" applyFill="1" applyBorder="1" applyAlignment="1">
      <alignment horizontal="center" vertical="top" wrapText="1"/>
    </xf>
    <xf numFmtId="49" fontId="2" fillId="8" borderId="8" xfId="0" applyNumberFormat="1" applyFont="1" applyFill="1" applyBorder="1" applyAlignment="1">
      <alignment horizontal="center" vertical="top" wrapText="1"/>
    </xf>
    <xf numFmtId="49" fontId="12" fillId="8" borderId="17" xfId="0" quotePrefix="1" applyNumberFormat="1" applyFont="1" applyFill="1" applyBorder="1" applyAlignment="1">
      <alignment horizontal="center" vertical="center" wrapText="1"/>
    </xf>
    <xf numFmtId="49" fontId="28" fillId="8" borderId="33" xfId="0" applyNumberFormat="1" applyFont="1" applyFill="1" applyBorder="1" applyAlignment="1">
      <alignment vertical="top"/>
    </xf>
    <xf numFmtId="49" fontId="2" fillId="8" borderId="0" xfId="0" applyNumberFormat="1" applyFont="1" applyFill="1" applyBorder="1" applyAlignment="1">
      <alignment vertical="top"/>
    </xf>
    <xf numFmtId="49" fontId="28" fillId="8" borderId="37" xfId="0" applyNumberFormat="1" applyFont="1" applyFill="1" applyBorder="1" applyAlignment="1">
      <alignment vertical="center"/>
    </xf>
    <xf numFmtId="49" fontId="12" fillId="8" borderId="17" xfId="0" quotePrefix="1" applyNumberFormat="1" applyFont="1" applyFill="1" applyBorder="1" applyAlignment="1">
      <alignment horizontal="left" vertical="top" wrapText="1"/>
    </xf>
    <xf numFmtId="49" fontId="2" fillId="8" borderId="10" xfId="0" applyNumberFormat="1" applyFont="1" applyFill="1" applyBorder="1" applyAlignment="1">
      <alignment horizontal="left" vertical="top" wrapText="1"/>
    </xf>
    <xf numFmtId="49" fontId="28" fillId="8" borderId="32" xfId="0" applyNumberFormat="1" applyFont="1" applyFill="1" applyBorder="1" applyAlignment="1">
      <alignment vertical="top"/>
    </xf>
    <xf numFmtId="49" fontId="28" fillId="8" borderId="1" xfId="0" applyNumberFormat="1" applyFont="1" applyFill="1" applyBorder="1" applyAlignment="1">
      <alignment vertical="top"/>
    </xf>
    <xf numFmtId="49" fontId="12" fillId="8" borderId="17" xfId="0" quotePrefix="1" applyNumberFormat="1" applyFont="1" applyFill="1" applyBorder="1" applyAlignment="1">
      <alignment horizontal="center" vertical="top" wrapText="1"/>
    </xf>
    <xf numFmtId="49" fontId="2" fillId="8" borderId="7" xfId="0" applyNumberFormat="1" applyFont="1" applyFill="1" applyBorder="1" applyAlignment="1">
      <alignment horizontal="center" vertical="top" wrapText="1"/>
    </xf>
    <xf numFmtId="49" fontId="3" fillId="0" borderId="0" xfId="0" applyNumberFormat="1" applyFont="1" applyAlignment="1">
      <alignment wrapText="1"/>
    </xf>
    <xf numFmtId="49" fontId="8" fillId="0" borderId="0" xfId="0" quotePrefix="1" applyNumberFormat="1" applyFont="1" applyAlignment="1">
      <alignment wrapText="1"/>
    </xf>
    <xf numFmtId="49" fontId="28" fillId="8" borderId="8" xfId="0" applyNumberFormat="1" applyFont="1" applyFill="1" applyBorder="1" applyAlignment="1">
      <alignment vertical="center"/>
    </xf>
    <xf numFmtId="49" fontId="2" fillId="8" borderId="2" xfId="0" applyNumberFormat="1" applyFont="1" applyFill="1" applyBorder="1" applyAlignment="1">
      <alignment vertical="center"/>
    </xf>
    <xf numFmtId="49" fontId="8" fillId="4" borderId="17" xfId="0" quotePrefix="1" applyNumberFormat="1" applyFont="1" applyFill="1" applyBorder="1" applyAlignment="1">
      <alignment horizontal="center" vertical="center" wrapText="1"/>
    </xf>
    <xf numFmtId="49" fontId="0" fillId="0" borderId="10" xfId="0" applyNumberFormat="1" applyFill="1" applyBorder="1" applyAlignment="1">
      <alignment horizontal="center" vertical="center" wrapText="1"/>
    </xf>
    <xf numFmtId="49" fontId="8" fillId="4" borderId="6" xfId="0" quotePrefix="1" applyNumberFormat="1" applyFont="1" applyFill="1" applyBorder="1" applyAlignment="1">
      <alignment horizontal="center" vertical="center" wrapText="1"/>
    </xf>
    <xf numFmtId="49" fontId="2" fillId="8" borderId="6" xfId="0" quotePrefix="1" applyNumberFormat="1" applyFont="1" applyFill="1" applyBorder="1" applyAlignment="1">
      <alignment horizontal="center" vertical="center" wrapText="1"/>
    </xf>
    <xf numFmtId="49" fontId="3" fillId="0" borderId="0" xfId="0" quotePrefix="1" applyNumberFormat="1" applyFont="1" applyAlignment="1">
      <alignment horizontal="left" wrapText="1"/>
    </xf>
    <xf numFmtId="49" fontId="0" fillId="0" borderId="0" xfId="0" quotePrefix="1" applyNumberFormat="1" applyFont="1" applyAlignment="1">
      <alignment wrapText="1"/>
    </xf>
    <xf numFmtId="49" fontId="0" fillId="0" borderId="0" xfId="0" applyNumberFormat="1" applyFont="1" applyAlignment="1">
      <alignment wrapText="1"/>
    </xf>
    <xf numFmtId="49" fontId="12" fillId="4" borderId="25" xfId="0" quotePrefix="1" applyNumberFormat="1" applyFont="1" applyFill="1" applyBorder="1" applyAlignment="1">
      <alignment vertical="center" wrapText="1"/>
    </xf>
    <xf numFmtId="49" fontId="8" fillId="0" borderId="25" xfId="0" applyNumberFormat="1" applyFont="1" applyFill="1" applyBorder="1" applyAlignment="1">
      <alignment vertical="center" wrapText="1"/>
    </xf>
    <xf numFmtId="49" fontId="8" fillId="0" borderId="6" xfId="0" quotePrefix="1" applyNumberFormat="1" applyFont="1" applyFill="1" applyBorder="1" applyAlignment="1">
      <alignment horizontal="right" vertical="center" wrapText="1"/>
    </xf>
    <xf numFmtId="49" fontId="8" fillId="0" borderId="8" xfId="0" quotePrefix="1" applyNumberFormat="1" applyFont="1" applyFill="1" applyBorder="1" applyAlignment="1">
      <alignment horizontal="right" vertical="center" wrapText="1"/>
    </xf>
    <xf numFmtId="49" fontId="8" fillId="8" borderId="7" xfId="0" applyNumberFormat="1" applyFont="1" applyFill="1" applyBorder="1" applyAlignment="1">
      <alignment horizontal="center" vertical="center" wrapText="1"/>
    </xf>
    <xf numFmtId="49" fontId="8" fillId="8" borderId="8" xfId="0" applyNumberFormat="1" applyFont="1" applyFill="1" applyBorder="1" applyAlignment="1">
      <alignment horizontal="center" vertical="center" wrapText="1"/>
    </xf>
    <xf numFmtId="49" fontId="0" fillId="5" borderId="19" xfId="0" quotePrefix="1" applyNumberFormat="1" applyFont="1" applyFill="1" applyBorder="1" applyAlignment="1">
      <alignment vertical="center" wrapText="1"/>
    </xf>
    <xf numFmtId="49" fontId="0" fillId="5" borderId="4" xfId="0" applyNumberFormat="1" applyFont="1" applyFill="1" applyBorder="1" applyAlignment="1">
      <alignment vertical="center" wrapText="1"/>
    </xf>
    <xf numFmtId="49" fontId="0" fillId="5" borderId="6" xfId="0" quotePrefix="1" applyNumberFormat="1" applyFont="1" applyFill="1" applyBorder="1" applyAlignment="1">
      <alignment horizontal="center" vertical="center" wrapText="1"/>
    </xf>
    <xf numFmtId="49" fontId="0" fillId="0" borderId="7" xfId="0" applyNumberFormat="1" applyFont="1" applyFill="1" applyBorder="1" applyAlignment="1">
      <alignment horizontal="center" vertical="center" wrapText="1"/>
    </xf>
    <xf numFmtId="49" fontId="0" fillId="0" borderId="8" xfId="0" applyNumberFormat="1" applyFont="1" applyFill="1" applyBorder="1" applyAlignment="1">
      <alignment horizontal="center" vertical="center" wrapText="1"/>
    </xf>
    <xf numFmtId="3" fontId="0" fillId="0" borderId="6" xfId="0" applyNumberFormat="1" applyFont="1" applyFill="1" applyBorder="1" applyAlignment="1">
      <alignment horizontal="right" vertical="center" wrapText="1"/>
    </xf>
    <xf numFmtId="3" fontId="0" fillId="0" borderId="7" xfId="0" applyNumberFormat="1" applyFont="1" applyFill="1" applyBorder="1" applyAlignment="1">
      <alignment horizontal="right" vertical="center" wrapText="1"/>
    </xf>
    <xf numFmtId="3" fontId="0" fillId="0" borderId="8" xfId="0" applyNumberFormat="1" applyFont="1" applyFill="1" applyBorder="1" applyAlignment="1">
      <alignment horizontal="right" vertical="center" wrapText="1"/>
    </xf>
    <xf numFmtId="3" fontId="9" fillId="0" borderId="6" xfId="0" applyNumberFormat="1" applyFont="1" applyFill="1" applyBorder="1" applyAlignment="1">
      <alignment vertical="center"/>
    </xf>
    <xf numFmtId="3" fontId="0" fillId="0" borderId="7" xfId="0" applyNumberFormat="1" applyFont="1" applyFill="1" applyBorder="1" applyAlignment="1">
      <alignment vertical="center"/>
    </xf>
    <xf numFmtId="3" fontId="0" fillId="0" borderId="8" xfId="0" applyNumberFormat="1" applyFont="1" applyFill="1" applyBorder="1" applyAlignment="1">
      <alignment vertical="center"/>
    </xf>
    <xf numFmtId="49" fontId="0" fillId="0" borderId="0" xfId="0" quotePrefix="1" applyNumberFormat="1" applyFont="1" applyAlignment="1">
      <alignment vertical="center" wrapText="1"/>
    </xf>
    <xf numFmtId="49" fontId="0" fillId="0" borderId="0" xfId="0" applyNumberFormat="1" applyFont="1" applyAlignment="1">
      <alignment vertical="center" wrapText="1"/>
    </xf>
    <xf numFmtId="49" fontId="2" fillId="8" borderId="33" xfId="0" quotePrefix="1" applyNumberFormat="1" applyFont="1" applyFill="1" applyBorder="1" applyAlignment="1">
      <alignment vertical="center" wrapText="1"/>
    </xf>
    <xf numFmtId="49" fontId="2" fillId="8" borderId="44" xfId="0" applyNumberFormat="1" applyFont="1" applyFill="1" applyBorder="1" applyAlignment="1">
      <alignment vertical="center" wrapText="1"/>
    </xf>
    <xf numFmtId="3" fontId="2" fillId="8" borderId="7" xfId="0" quotePrefix="1" applyNumberFormat="1" applyFont="1" applyFill="1" applyBorder="1" applyAlignment="1">
      <alignment horizontal="center" vertical="center" wrapText="1"/>
    </xf>
    <xf numFmtId="3" fontId="2" fillId="8" borderId="7" xfId="0" applyNumberFormat="1" applyFont="1" applyFill="1" applyBorder="1" applyAlignment="1">
      <alignment horizontal="center" vertical="center" wrapText="1"/>
    </xf>
    <xf numFmtId="3" fontId="2" fillId="8" borderId="8" xfId="0" applyNumberFormat="1" applyFont="1" applyFill="1" applyBorder="1" applyAlignment="1">
      <alignment horizontal="center" vertical="center" wrapText="1"/>
    </xf>
    <xf numFmtId="49" fontId="41" fillId="8" borderId="40" xfId="0" applyNumberFormat="1" applyFont="1" applyFill="1" applyBorder="1" applyAlignment="1">
      <alignment vertical="center"/>
    </xf>
    <xf numFmtId="49" fontId="2" fillId="8" borderId="66" xfId="0" applyNumberFormat="1" applyFont="1" applyFill="1" applyBorder="1" applyAlignment="1">
      <alignment vertical="center"/>
    </xf>
    <xf numFmtId="0" fontId="41" fillId="8" borderId="26" xfId="0" applyFont="1" applyFill="1" applyBorder="1" applyAlignment="1">
      <alignment horizontal="center" vertical="center" wrapText="1"/>
    </xf>
    <xf numFmtId="0" fontId="41" fillId="8" borderId="27" xfId="0" applyFont="1" applyFill="1" applyBorder="1" applyAlignment="1">
      <alignment horizontal="center" vertical="center" wrapText="1"/>
    </xf>
    <xf numFmtId="49" fontId="3" fillId="2" borderId="0" xfId="0" applyNumberFormat="1" applyFont="1" applyFill="1" applyAlignment="1">
      <alignment horizontal="left" wrapText="1" shrinkToFit="1"/>
    </xf>
    <xf numFmtId="49" fontId="30" fillId="2" borderId="0" xfId="0" applyNumberFormat="1" applyFont="1" applyFill="1" applyAlignment="1">
      <alignment horizontal="left" wrapText="1" shrinkToFit="1"/>
    </xf>
  </cellXfs>
  <cellStyles count="4">
    <cellStyle name="Hyperlink" xfId="3" builtinId="8"/>
    <cellStyle name="Normal" xfId="0" builtinId="0"/>
    <cellStyle name="Normal 4" xfId="2"/>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customXml" Target="../customXml/item1.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haredStrings" Target="sharedStrings.xml"/><Relationship Id="rId40" Type="http://schemas.openxmlformats.org/officeDocument/2006/relationships/customXml" Target="../customXml/item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theme" Target="theme/theme1.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7"/>
  <sheetViews>
    <sheetView showGridLines="0" tabSelected="1" workbookViewId="0">
      <selection activeCell="C47" sqref="C47"/>
    </sheetView>
  </sheetViews>
  <sheetFormatPr defaultRowHeight="14.5"/>
  <cols>
    <col min="2" max="2" width="9.81640625" bestFit="1" customWidth="1"/>
    <col min="3" max="3" width="131.54296875" bestFit="1" customWidth="1"/>
  </cols>
  <sheetData>
    <row r="1" spans="1:3" ht="23.5">
      <c r="A1" s="5" t="s">
        <v>1210</v>
      </c>
      <c r="B1" s="5"/>
      <c r="C1" s="5"/>
    </row>
    <row r="2" spans="1:3" ht="21">
      <c r="A2" s="4" t="s">
        <v>43</v>
      </c>
      <c r="B2" s="3"/>
      <c r="C2" s="3"/>
    </row>
    <row r="4" spans="1:3" ht="21">
      <c r="A4" s="2" t="s">
        <v>42</v>
      </c>
    </row>
    <row r="5" spans="1:3">
      <c r="A5" s="6" t="s">
        <v>87</v>
      </c>
      <c r="B5" s="7"/>
      <c r="C5" s="7"/>
    </row>
    <row r="6" spans="1:3">
      <c r="B6" s="9" t="s">
        <v>1</v>
      </c>
      <c r="C6" s="456" t="s">
        <v>49</v>
      </c>
    </row>
    <row r="7" spans="1:3">
      <c r="B7" s="9" t="s">
        <v>2</v>
      </c>
      <c r="C7" s="456" t="s">
        <v>50</v>
      </c>
    </row>
    <row r="8" spans="1:3">
      <c r="B8" s="9" t="s">
        <v>4</v>
      </c>
      <c r="C8" s="456" t="s">
        <v>53</v>
      </c>
    </row>
    <row r="9" spans="1:3">
      <c r="B9" s="9"/>
    </row>
    <row r="10" spans="1:3">
      <c r="A10" s="6" t="s">
        <v>179</v>
      </c>
      <c r="B10" s="10"/>
      <c r="C10" s="7"/>
    </row>
    <row r="11" spans="1:3">
      <c r="B11" s="9" t="s">
        <v>5</v>
      </c>
      <c r="C11" s="456" t="s">
        <v>51</v>
      </c>
    </row>
    <row r="12" spans="1:3">
      <c r="B12" s="9" t="s">
        <v>6</v>
      </c>
      <c r="C12" s="456" t="s">
        <v>52</v>
      </c>
    </row>
    <row r="13" spans="1:3">
      <c r="B13" s="9" t="s">
        <v>27</v>
      </c>
      <c r="C13" s="456" t="s">
        <v>55</v>
      </c>
    </row>
    <row r="14" spans="1:3">
      <c r="B14" s="9" t="s">
        <v>28</v>
      </c>
      <c r="C14" s="456" t="s">
        <v>56</v>
      </c>
    </row>
    <row r="15" spans="1:3">
      <c r="B15" s="9" t="s">
        <v>29</v>
      </c>
      <c r="C15" s="456" t="s">
        <v>57</v>
      </c>
    </row>
    <row r="16" spans="1:3">
      <c r="B16" s="9" t="s">
        <v>3</v>
      </c>
      <c r="C16" s="456" t="s">
        <v>54</v>
      </c>
    </row>
    <row r="17" spans="1:3">
      <c r="B17" s="9"/>
    </row>
    <row r="18" spans="1:3">
      <c r="A18" s="6" t="s">
        <v>44</v>
      </c>
      <c r="B18" s="10"/>
      <c r="C18" s="7"/>
    </row>
    <row r="19" spans="1:3">
      <c r="B19" s="9" t="s">
        <v>20</v>
      </c>
      <c r="C19" s="456" t="s">
        <v>21</v>
      </c>
    </row>
    <row r="20" spans="1:3">
      <c r="B20" s="9" t="s">
        <v>34</v>
      </c>
      <c r="C20" s="456" t="s">
        <v>58</v>
      </c>
    </row>
    <row r="21" spans="1:3">
      <c r="B21" s="9" t="s">
        <v>35</v>
      </c>
      <c r="C21" s="456" t="s">
        <v>59</v>
      </c>
    </row>
    <row r="22" spans="1:3">
      <c r="B22" s="9" t="s">
        <v>19</v>
      </c>
      <c r="C22" s="456" t="s">
        <v>60</v>
      </c>
    </row>
    <row r="23" spans="1:3">
      <c r="B23" s="9" t="s">
        <v>12</v>
      </c>
      <c r="C23" s="456" t="s">
        <v>61</v>
      </c>
    </row>
    <row r="24" spans="1:3">
      <c r="B24" s="9" t="s">
        <v>38</v>
      </c>
      <c r="C24" s="456" t="s">
        <v>76</v>
      </c>
    </row>
    <row r="25" spans="1:3">
      <c r="B25" s="9" t="s">
        <v>0</v>
      </c>
      <c r="C25" s="456" t="s">
        <v>62</v>
      </c>
    </row>
    <row r="26" spans="1:3">
      <c r="B26" s="9" t="s">
        <v>13</v>
      </c>
      <c r="C26" s="456" t="s">
        <v>63</v>
      </c>
    </row>
    <row r="27" spans="1:3">
      <c r="B27" s="9" t="s">
        <v>14</v>
      </c>
      <c r="C27" s="456" t="s">
        <v>64</v>
      </c>
    </row>
    <row r="28" spans="1:3">
      <c r="B28" s="9" t="s">
        <v>39</v>
      </c>
      <c r="C28" s="456" t="s">
        <v>77</v>
      </c>
    </row>
    <row r="29" spans="1:3">
      <c r="B29" s="9" t="s">
        <v>15</v>
      </c>
      <c r="C29" s="456" t="s">
        <v>65</v>
      </c>
    </row>
    <row r="30" spans="1:3">
      <c r="B30" s="9" t="s">
        <v>16</v>
      </c>
      <c r="C30" s="456" t="s">
        <v>66</v>
      </c>
    </row>
    <row r="31" spans="1:3">
      <c r="B31" s="9" t="s">
        <v>37</v>
      </c>
      <c r="C31" s="456" t="s">
        <v>67</v>
      </c>
    </row>
    <row r="32" spans="1:3">
      <c r="B32" s="9"/>
    </row>
    <row r="33" spans="1:3">
      <c r="A33" s="6" t="s">
        <v>45</v>
      </c>
      <c r="B33" s="10"/>
      <c r="C33" s="7"/>
    </row>
    <row r="34" spans="1:3">
      <c r="B34" s="9" t="s">
        <v>7</v>
      </c>
      <c r="C34" s="456" t="s">
        <v>68</v>
      </c>
    </row>
    <row r="35" spans="1:3">
      <c r="B35" s="9" t="s">
        <v>8</v>
      </c>
      <c r="C35" s="456" t="s">
        <v>69</v>
      </c>
    </row>
    <row r="36" spans="1:3">
      <c r="B36" s="9" t="s">
        <v>9</v>
      </c>
      <c r="C36" s="456" t="s">
        <v>70</v>
      </c>
    </row>
    <row r="37" spans="1:3">
      <c r="B37" s="9" t="s">
        <v>10</v>
      </c>
      <c r="C37" s="456" t="s">
        <v>71</v>
      </c>
    </row>
    <row r="38" spans="1:3">
      <c r="B38" s="9" t="s">
        <v>11</v>
      </c>
      <c r="C38" s="456" t="s">
        <v>72</v>
      </c>
    </row>
    <row r="39" spans="1:3">
      <c r="B39" s="9"/>
    </row>
    <row r="40" spans="1:3">
      <c r="A40" s="6" t="s">
        <v>46</v>
      </c>
      <c r="B40" s="10"/>
      <c r="C40" s="7"/>
    </row>
    <row r="41" spans="1:3">
      <c r="B41" s="9" t="s">
        <v>22</v>
      </c>
      <c r="C41" s="456" t="s">
        <v>73</v>
      </c>
    </row>
    <row r="42" spans="1:3">
      <c r="B42" s="9"/>
    </row>
    <row r="43" spans="1:3">
      <c r="A43" s="6" t="s">
        <v>47</v>
      </c>
      <c r="B43" s="10"/>
      <c r="C43" s="7"/>
    </row>
    <row r="44" spans="1:3">
      <c r="B44" s="9" t="s">
        <v>30</v>
      </c>
      <c r="C44" s="456" t="s">
        <v>74</v>
      </c>
    </row>
    <row r="45" spans="1:3">
      <c r="B45" s="9" t="s">
        <v>31</v>
      </c>
      <c r="C45" s="456" t="s">
        <v>32</v>
      </c>
    </row>
    <row r="46" spans="1:3">
      <c r="B46" s="9" t="s">
        <v>33</v>
      </c>
      <c r="C46" s="456" t="s">
        <v>75</v>
      </c>
    </row>
    <row r="47" spans="1:3">
      <c r="B47" s="9" t="s">
        <v>40</v>
      </c>
      <c r="C47" s="456" t="s">
        <v>644</v>
      </c>
    </row>
  </sheetData>
  <hyperlinks>
    <hyperlink ref="C6" location="'EU CC1'!A1" display="EU CC1: Composition of regulatory own funds"/>
    <hyperlink ref="C7" location="'EU CC2'!A1" display="EU CC2: Reconciliation of regulatory own funds to balance sheet in the audited financial statements"/>
    <hyperlink ref="C8" location="'EU KM1'!A1" display="EU KM1: Key metrics template"/>
    <hyperlink ref="C11" location="'EU CCyB1'!A1" display="EU CCyB1: Geographical distribution of credit exposures relevant for the calculation of the countercyclical buffer"/>
    <hyperlink ref="C12" location="'EU CCyB2'!A1" display="EU CCyB2: Amount of institution:specific countercyclical capital buffer "/>
    <hyperlink ref="C13" location="'EU LR1'!A1" display="EU LR1: LRSum – Summary reconciliation of accounting assets and leverage ratio exposures"/>
    <hyperlink ref="C14" location="'EU LR2'!A1" display="EU LR2: LRCom – Leverage ratio common disclosure"/>
    <hyperlink ref="C15" location="'EU LR3'!A1" display="EU LR3: LRSpl: Split:up of on balance sheet exposures (excluding derivatives, SFTs and exempted exposures)"/>
    <hyperlink ref="C16" location="'EU OV1'!A1" display="EU OV1: Overview of risk weighted exposure amounts"/>
    <hyperlink ref="C19" location="'EU CQ1'!A1" display="EU CQ1: Credit quality of forborne exposures"/>
    <hyperlink ref="C20" location="'EU CQ4'!A1" display="EU CQ4: Quality of non:performing exposures by geography"/>
    <hyperlink ref="C21" location="'EU CQ5'!A1" display="EU CQ5:  Credit quality of loans and advances to non:financial corporations by industry"/>
    <hyperlink ref="C22" location="'EU CR1'!A1" display="EU CR1: Performing and non:performing exposures and related provisions. "/>
    <hyperlink ref="C23" location="'EU CR1-A'!A1" display="EU CR1-A:  Maturity of exposures"/>
    <hyperlink ref="C24" location="'EU CR2'!A1" display="EU CR2: Changes in the stock of non-performing loans and advances"/>
    <hyperlink ref="C25" location="'EU CR3'!A1" display="EU CR3:  CRM techniques overview:  Disclosure of the use of credit risk mitigation techniques"/>
    <hyperlink ref="C26" location="'EU CR4'!A1" display="EU CR4: standardised approach – Credit risk exposure and CRM effects"/>
    <hyperlink ref="C27" location="'EU CR5'!A1" display="EU CR5: standardised approach"/>
    <hyperlink ref="C28" location="'EU CR6'!A1" display="EU CR6: IRB Approach – Credit risk exposures by exposure class and PD range "/>
    <hyperlink ref="C29" location="'EU CR7-A'!A1" display="EU CR7-A: IRB approach – Disclosure of the extent of the use of CRM techniques"/>
    <hyperlink ref="C30" location="'EU CR8'!A1" display="EU CR8:  RWEA flow statements of credit risk exposures under the IRB approach "/>
    <hyperlink ref="C31" location="'EU CR10'!A1" display="EU CR10: Specialised lending and equity exposures under the simple riskweighted approach"/>
    <hyperlink ref="C34" location="'EU CCR1'!A1" display="EU CCR1: Analysis of CCR exposure by approach"/>
    <hyperlink ref="C35" location="'EU CCR2'!A1" display="EU CCR2: Transactions subject to own funds requirements for CVA risk"/>
    <hyperlink ref="C36" location="'EU CCR4'!A1" display="EU CCR4: IRB approach – CCR exposures by exposure class and PD scale"/>
    <hyperlink ref="C37" location="'EU CCR5'!A1" display="EU CCR5: Composition of collateral for CCR exposures"/>
    <hyperlink ref="C38" location="'EU CCR8'!A1" display="EU CCR8: Exposures to CCPs"/>
    <hyperlink ref="C41" location="'EU MR1'!A1" display="EU MR1: Market risk under the standardised approach"/>
    <hyperlink ref="C44" location="'EU LIQ1'!A1" display="EU LIQ1: Quantitative information of LCR"/>
    <hyperlink ref="C45" location="'EU LIQ2'!A1" display="EU LIQ2: Net Stable Funding Ratio "/>
    <hyperlink ref="C46" location="'EU LIQB'!A1" display="EU LIQB:  on qualitative information on LCR, which complements template EU LIQ1."/>
    <hyperlink ref="C47" location="'FFFS 2010 7'!A1" display="Information to conform with FFFS 2010:7"/>
  </hyperlinks>
  <pageMargins left="0.7" right="0.7" top="0.75" bottom="0.75" header="0.3" footer="0.3"/>
  <pageSetup paperSize="9" orientation="portrait" verticalDpi="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
  <sheetViews>
    <sheetView showGridLines="0" workbookViewId="0"/>
  </sheetViews>
  <sheetFormatPr defaultColWidth="9.1796875" defaultRowHeight="13"/>
  <cols>
    <col min="1" max="2" width="8.1796875" style="104" customWidth="1"/>
    <col min="3" max="3" width="68.81640625" style="104" customWidth="1"/>
    <col min="4" max="4" width="21.54296875" style="104" customWidth="1"/>
    <col min="5" max="6" width="8.1796875" style="104" customWidth="1"/>
    <col min="7" max="16384" width="9.1796875" style="104"/>
  </cols>
  <sheetData>
    <row r="1" spans="1:7" s="462" customFormat="1" ht="16" customHeight="1">
      <c r="A1" s="463" t="s">
        <v>1212</v>
      </c>
      <c r="B1" s="463"/>
      <c r="C1" s="463"/>
      <c r="D1" s="464"/>
      <c r="E1" s="111"/>
      <c r="F1" s="465"/>
      <c r="G1" s="465"/>
    </row>
    <row r="2" spans="1:7">
      <c r="A2" s="103"/>
      <c r="B2" s="103"/>
      <c r="C2" s="103"/>
      <c r="D2" s="103"/>
      <c r="E2" s="103"/>
      <c r="F2" s="103"/>
    </row>
    <row r="3" spans="1:7" ht="14.5" customHeight="1">
      <c r="A3" s="229"/>
      <c r="B3" s="515" t="s">
        <v>1183</v>
      </c>
      <c r="C3" s="515"/>
      <c r="D3" s="515"/>
      <c r="E3" s="229"/>
      <c r="F3" s="229"/>
    </row>
    <row r="4" spans="1:7">
      <c r="A4" s="103"/>
      <c r="B4" s="103"/>
      <c r="C4" s="103"/>
      <c r="D4" s="103"/>
      <c r="E4" s="103"/>
      <c r="F4" s="103"/>
    </row>
    <row r="5" spans="1:7">
      <c r="A5" s="229"/>
      <c r="B5" s="229"/>
      <c r="C5" s="229"/>
      <c r="D5" s="229"/>
      <c r="E5" s="229"/>
      <c r="F5" s="229"/>
    </row>
    <row r="6" spans="1:7" ht="14.5">
      <c r="A6" s="103"/>
      <c r="B6" s="399" t="s">
        <v>180</v>
      </c>
      <c r="C6" s="422"/>
      <c r="D6" s="250" t="s">
        <v>88</v>
      </c>
      <c r="E6" s="103"/>
      <c r="F6" s="103"/>
    </row>
    <row r="7" spans="1:7" ht="29">
      <c r="A7" s="103"/>
      <c r="B7" s="415"/>
      <c r="C7" s="415"/>
      <c r="D7" s="250" t="s">
        <v>1103</v>
      </c>
      <c r="E7" s="103"/>
      <c r="F7" s="103"/>
    </row>
    <row r="8" spans="1:7" ht="29">
      <c r="A8" s="103"/>
      <c r="B8" s="236" t="s">
        <v>335</v>
      </c>
      <c r="C8" s="238" t="s">
        <v>1104</v>
      </c>
      <c r="D8" s="13">
        <v>174205.02694400001</v>
      </c>
      <c r="E8" s="103"/>
      <c r="F8" s="103"/>
    </row>
    <row r="9" spans="1:7" ht="14.5">
      <c r="A9" s="103"/>
      <c r="B9" s="11" t="s">
        <v>338</v>
      </c>
      <c r="C9" s="12" t="s">
        <v>1105</v>
      </c>
      <c r="D9" s="114"/>
      <c r="E9" s="103"/>
      <c r="F9" s="103"/>
    </row>
    <row r="10" spans="1:7" ht="14.5">
      <c r="A10" s="103"/>
      <c r="B10" s="11" t="s">
        <v>1106</v>
      </c>
      <c r="C10" s="12" t="s">
        <v>1107</v>
      </c>
      <c r="D10" s="13">
        <v>174205.02694400001</v>
      </c>
      <c r="E10" s="103"/>
      <c r="F10" s="103"/>
    </row>
    <row r="11" spans="1:7" ht="14.5">
      <c r="A11" s="103"/>
      <c r="B11" s="11" t="s">
        <v>1108</v>
      </c>
      <c r="C11" s="12" t="s">
        <v>1109</v>
      </c>
      <c r="D11" s="13">
        <v>12409.576907999999</v>
      </c>
      <c r="E11" s="103"/>
      <c r="F11" s="103"/>
    </row>
    <row r="12" spans="1:7" ht="14.5">
      <c r="A12" s="103"/>
      <c r="B12" s="11" t="s">
        <v>1110</v>
      </c>
      <c r="C12" s="12" t="s">
        <v>1111</v>
      </c>
      <c r="D12" s="13">
        <v>33414.939928</v>
      </c>
      <c r="E12" s="103"/>
      <c r="F12" s="103"/>
    </row>
    <row r="13" spans="1:7" ht="43.5">
      <c r="A13" s="103"/>
      <c r="B13" s="11" t="s">
        <v>1112</v>
      </c>
      <c r="C13" s="12" t="s">
        <v>1113</v>
      </c>
      <c r="D13" s="13">
        <v>5376.9910980000004</v>
      </c>
      <c r="E13" s="103"/>
      <c r="F13" s="103"/>
    </row>
    <row r="14" spans="1:7" ht="14.5">
      <c r="A14" s="103"/>
      <c r="B14" s="11" t="s">
        <v>1114</v>
      </c>
      <c r="C14" s="12" t="s">
        <v>1115</v>
      </c>
      <c r="D14" s="13">
        <v>16703.438302999999</v>
      </c>
      <c r="E14" s="103"/>
      <c r="F14" s="103"/>
    </row>
    <row r="15" spans="1:7" ht="14.5">
      <c r="A15" s="103"/>
      <c r="B15" s="11" t="s">
        <v>1116</v>
      </c>
      <c r="C15" s="12" t="s">
        <v>1117</v>
      </c>
      <c r="D15" s="13"/>
      <c r="E15" s="103"/>
      <c r="F15" s="103"/>
    </row>
    <row r="16" spans="1:7" ht="14.5">
      <c r="A16" s="103"/>
      <c r="B16" s="11" t="s">
        <v>1118</v>
      </c>
      <c r="C16" s="12" t="s">
        <v>1119</v>
      </c>
      <c r="D16" s="13"/>
      <c r="E16" s="103"/>
      <c r="F16" s="103"/>
    </row>
    <row r="17" spans="1:6" ht="14.5">
      <c r="A17" s="103"/>
      <c r="B17" s="11" t="s">
        <v>1120</v>
      </c>
      <c r="C17" s="12" t="s">
        <v>1121</v>
      </c>
      <c r="D17" s="13">
        <v>106039.224743</v>
      </c>
      <c r="E17" s="103"/>
      <c r="F17" s="103"/>
    </row>
    <row r="18" spans="1:6" ht="14.5">
      <c r="A18" s="103"/>
      <c r="B18" s="11" t="s">
        <v>1122</v>
      </c>
      <c r="C18" s="12" t="s">
        <v>1123</v>
      </c>
      <c r="D18" s="13">
        <v>96.455847000000006</v>
      </c>
      <c r="E18" s="103"/>
      <c r="F18" s="103"/>
    </row>
    <row r="19" spans="1:6" ht="29">
      <c r="A19" s="103"/>
      <c r="B19" s="11" t="s">
        <v>1124</v>
      </c>
      <c r="C19" s="12" t="s">
        <v>1125</v>
      </c>
      <c r="D19" s="13">
        <v>164.40011699999999</v>
      </c>
      <c r="E19" s="103"/>
      <c r="F19" s="103"/>
    </row>
    <row r="20" spans="1:6">
      <c r="A20" s="103"/>
      <c r="B20" s="103"/>
      <c r="C20" s="103"/>
      <c r="D20" s="103"/>
      <c r="E20" s="103"/>
      <c r="F20" s="103"/>
    </row>
    <row r="21" spans="1:6">
      <c r="A21" s="103"/>
      <c r="B21" s="103"/>
      <c r="C21" s="103"/>
      <c r="D21" s="103"/>
      <c r="E21" s="103"/>
      <c r="F21" s="103"/>
    </row>
  </sheetData>
  <mergeCells count="1">
    <mergeCell ref="B3:D3"/>
  </mergeCells>
  <pageMargins left="0.7" right="0.7" top="0.75" bottom="0.75" header="0.3" footer="0.3"/>
  <pageSetup paperSize="9" orientation="portrait" verticalDpi="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47"/>
  <sheetViews>
    <sheetView showGridLines="0" workbookViewId="0"/>
  </sheetViews>
  <sheetFormatPr defaultColWidth="9.1796875" defaultRowHeight="13"/>
  <cols>
    <col min="1" max="1" width="9.1796875" style="33"/>
    <col min="2" max="2" width="11.1796875" style="33" customWidth="1"/>
    <col min="3" max="3" width="64.453125" style="33" customWidth="1"/>
    <col min="4" max="4" width="21.54296875" style="33" customWidth="1"/>
    <col min="5" max="5" width="18.453125" style="33" customWidth="1"/>
    <col min="6" max="6" width="18.54296875" style="33" customWidth="1"/>
    <col min="7" max="8" width="11.1796875" style="33" customWidth="1"/>
    <col min="9" max="16384" width="9.1796875" style="33"/>
  </cols>
  <sheetData>
    <row r="1" spans="1:21" s="462" customFormat="1" ht="16" customHeight="1">
      <c r="A1" s="463" t="s">
        <v>1212</v>
      </c>
      <c r="B1" s="463"/>
      <c r="C1" s="463"/>
      <c r="D1" s="464"/>
      <c r="E1" s="111"/>
      <c r="F1" s="465"/>
      <c r="G1" s="465"/>
    </row>
    <row r="2" spans="1:21">
      <c r="B2" s="26"/>
      <c r="C2" s="26"/>
      <c r="D2" s="26"/>
      <c r="E2" s="26"/>
      <c r="F2" s="26"/>
      <c r="G2" s="26"/>
      <c r="H2" s="26"/>
    </row>
    <row r="3" spans="1:21" ht="21">
      <c r="B3" s="483" t="s">
        <v>1184</v>
      </c>
      <c r="C3" s="498"/>
      <c r="D3" s="26"/>
      <c r="E3" s="26"/>
      <c r="F3" s="26"/>
      <c r="G3" s="26"/>
      <c r="H3" s="75"/>
    </row>
    <row r="4" spans="1:21">
      <c r="B4" s="26"/>
      <c r="C4" s="26"/>
      <c r="D4" s="26"/>
      <c r="E4" s="26"/>
      <c r="F4" s="26"/>
      <c r="G4" s="26"/>
      <c r="H4" s="75"/>
    </row>
    <row r="5" spans="1:21">
      <c r="B5" s="26"/>
      <c r="C5" s="26"/>
      <c r="D5" s="26"/>
      <c r="E5" s="26"/>
      <c r="F5" s="26"/>
      <c r="G5" s="26"/>
      <c r="H5" s="26"/>
    </row>
    <row r="6" spans="1:21" ht="29">
      <c r="B6" s="407" t="s">
        <v>180</v>
      </c>
      <c r="C6" s="441"/>
      <c r="D6" s="516" t="s">
        <v>181</v>
      </c>
      <c r="E6" s="517"/>
      <c r="F6" s="249" t="s">
        <v>182</v>
      </c>
      <c r="G6" s="26"/>
      <c r="H6" s="26"/>
    </row>
    <row r="7" spans="1:21" ht="14.5">
      <c r="B7" s="389"/>
      <c r="C7" s="298"/>
      <c r="D7" s="250" t="s">
        <v>88</v>
      </c>
      <c r="E7" s="249" t="s">
        <v>95</v>
      </c>
      <c r="F7" s="249" t="s">
        <v>96</v>
      </c>
      <c r="G7" s="26"/>
      <c r="H7" s="26"/>
    </row>
    <row r="8" spans="1:21" ht="14.5">
      <c r="B8" s="442"/>
      <c r="C8" s="297"/>
      <c r="D8" s="250" t="s">
        <v>99</v>
      </c>
      <c r="E8" s="249" t="s">
        <v>100</v>
      </c>
      <c r="F8" s="249" t="s">
        <v>99</v>
      </c>
      <c r="G8" s="26"/>
      <c r="H8" s="26"/>
    </row>
    <row r="9" spans="1:21" ht="14.5">
      <c r="B9" s="236" t="s">
        <v>89</v>
      </c>
      <c r="C9" s="238" t="s">
        <v>183</v>
      </c>
      <c r="D9" s="20">
        <v>75542.641971999998</v>
      </c>
      <c r="E9" s="20">
        <f>81200+2493-1558</f>
        <v>82135</v>
      </c>
      <c r="F9" s="20">
        <v>6043.4113577600001</v>
      </c>
      <c r="G9" s="26"/>
      <c r="U9" s="33">
        <v>0</v>
      </c>
    </row>
    <row r="10" spans="1:21" ht="14.5">
      <c r="B10" s="11" t="s">
        <v>91</v>
      </c>
      <c r="C10" s="12" t="s">
        <v>184</v>
      </c>
      <c r="D10" s="20">
        <v>2470.861433</v>
      </c>
      <c r="E10" s="20">
        <v>2493</v>
      </c>
      <c r="F10" s="20">
        <v>197.66891464000003</v>
      </c>
      <c r="G10" s="26"/>
      <c r="H10" s="26"/>
    </row>
    <row r="11" spans="1:21" ht="14.5">
      <c r="B11" s="11" t="s">
        <v>93</v>
      </c>
      <c r="C11" s="12" t="s">
        <v>185</v>
      </c>
      <c r="D11" s="20">
        <v>69420.933084999997</v>
      </c>
      <c r="E11" s="20">
        <v>76180</v>
      </c>
      <c r="F11" s="20">
        <v>5553.6746468000001</v>
      </c>
      <c r="G11" s="26"/>
      <c r="H11" s="26"/>
    </row>
    <row r="12" spans="1:21" ht="14.5">
      <c r="B12" s="11" t="s">
        <v>109</v>
      </c>
      <c r="C12" s="12" t="s">
        <v>186</v>
      </c>
      <c r="D12" s="20">
        <v>3650.8474540000002</v>
      </c>
      <c r="E12" s="20">
        <v>3462</v>
      </c>
      <c r="F12" s="20">
        <v>292.06779632000001</v>
      </c>
      <c r="G12" s="26"/>
      <c r="H12" s="26"/>
    </row>
    <row r="13" spans="1:21" ht="14.5">
      <c r="B13" s="11" t="s">
        <v>187</v>
      </c>
      <c r="C13" s="12" t="s">
        <v>188</v>
      </c>
      <c r="D13" s="80"/>
      <c r="E13" s="20"/>
      <c r="F13" s="20"/>
      <c r="G13" s="26"/>
      <c r="H13" s="26"/>
    </row>
    <row r="14" spans="1:21" ht="14.5">
      <c r="B14" s="11" t="s">
        <v>111</v>
      </c>
      <c r="C14" s="12" t="s">
        <v>189</v>
      </c>
      <c r="D14" s="80"/>
      <c r="E14" s="20"/>
      <c r="F14" s="20"/>
      <c r="G14" s="26"/>
      <c r="H14" s="26"/>
    </row>
    <row r="15" spans="1:21" ht="14.5">
      <c r="B15" s="11" t="s">
        <v>113</v>
      </c>
      <c r="C15" s="12" t="s">
        <v>190</v>
      </c>
      <c r="D15" s="20">
        <v>4679.6588039999997</v>
      </c>
      <c r="E15" s="81">
        <f>1739+1558</f>
        <v>3297</v>
      </c>
      <c r="F15" s="20">
        <v>374.37270431999997</v>
      </c>
      <c r="G15" s="26"/>
      <c r="H15" s="77"/>
      <c r="I15" s="78"/>
    </row>
    <row r="16" spans="1:21" ht="14.5">
      <c r="B16" s="11" t="s">
        <v>115</v>
      </c>
      <c r="C16" s="12" t="s">
        <v>184</v>
      </c>
      <c r="D16" s="20">
        <v>1739.015623</v>
      </c>
      <c r="E16" s="80">
        <v>1176</v>
      </c>
      <c r="F16" s="20">
        <v>139.12124983999999</v>
      </c>
      <c r="G16" s="26"/>
      <c r="H16" s="26"/>
    </row>
    <row r="17" spans="2:8" ht="14.5">
      <c r="B17" s="11" t="s">
        <v>127</v>
      </c>
      <c r="C17" s="12" t="s">
        <v>191</v>
      </c>
      <c r="D17" s="20"/>
      <c r="E17" s="80"/>
      <c r="F17" s="20"/>
      <c r="G17" s="26"/>
      <c r="H17" s="26"/>
    </row>
    <row r="18" spans="2:8" ht="14.5">
      <c r="B18" s="11" t="s">
        <v>129</v>
      </c>
      <c r="C18" s="12" t="s">
        <v>192</v>
      </c>
      <c r="D18" s="20">
        <v>259.88880499999999</v>
      </c>
      <c r="E18" s="80">
        <v>382</v>
      </c>
      <c r="F18" s="20">
        <v>20.791104400000002</v>
      </c>
      <c r="G18" s="26"/>
      <c r="H18" s="26"/>
    </row>
    <row r="19" spans="2:8" ht="14.5">
      <c r="B19" s="11" t="s">
        <v>193</v>
      </c>
      <c r="C19" s="12" t="s">
        <v>194</v>
      </c>
      <c r="D19" s="20">
        <v>2680.7553750000002</v>
      </c>
      <c r="E19" s="20">
        <v>1739</v>
      </c>
      <c r="F19" s="20">
        <v>214.46043</v>
      </c>
      <c r="G19" s="26"/>
      <c r="H19" s="26"/>
    </row>
    <row r="20" spans="2:8" ht="14.5">
      <c r="B20" s="11" t="s">
        <v>131</v>
      </c>
      <c r="C20" s="12" t="s">
        <v>195</v>
      </c>
      <c r="D20" s="80"/>
      <c r="E20" s="20"/>
      <c r="F20" s="80"/>
      <c r="G20" s="26"/>
      <c r="H20" s="26"/>
    </row>
    <row r="21" spans="2:8" ht="14.5">
      <c r="B21" s="11" t="s">
        <v>135</v>
      </c>
      <c r="C21" s="12" t="s">
        <v>41</v>
      </c>
      <c r="D21" s="468"/>
      <c r="E21" s="469"/>
      <c r="F21" s="468"/>
      <c r="G21" s="26"/>
      <c r="H21" s="26"/>
    </row>
    <row r="22" spans="2:8" ht="14.5">
      <c r="B22" s="11" t="s">
        <v>139</v>
      </c>
      <c r="C22" s="12" t="s">
        <v>41</v>
      </c>
      <c r="D22" s="468"/>
      <c r="E22" s="469"/>
      <c r="F22" s="468"/>
      <c r="G22" s="26"/>
      <c r="H22" s="26"/>
    </row>
    <row r="23" spans="2:8" ht="14.5">
      <c r="B23" s="11" t="s">
        <v>143</v>
      </c>
      <c r="C23" s="12" t="s">
        <v>41</v>
      </c>
      <c r="D23" s="468"/>
      <c r="E23" s="469"/>
      <c r="F23" s="468"/>
      <c r="G23" s="26"/>
      <c r="H23" s="26"/>
    </row>
    <row r="24" spans="2:8" ht="14.5">
      <c r="B24" s="11" t="s">
        <v>146</v>
      </c>
      <c r="C24" s="12" t="s">
        <v>41</v>
      </c>
      <c r="D24" s="468"/>
      <c r="E24" s="469"/>
      <c r="F24" s="468"/>
      <c r="G24" s="26"/>
      <c r="H24" s="26"/>
    </row>
    <row r="25" spans="2:8" ht="14.5">
      <c r="B25" s="11" t="s">
        <v>148</v>
      </c>
      <c r="C25" s="12" t="s">
        <v>41</v>
      </c>
      <c r="D25" s="468"/>
      <c r="E25" s="469"/>
      <c r="F25" s="468"/>
      <c r="G25" s="26"/>
      <c r="H25" s="26"/>
    </row>
    <row r="26" spans="2:8" ht="14.5">
      <c r="B26" s="11" t="s">
        <v>162</v>
      </c>
      <c r="C26" s="12" t="s">
        <v>196</v>
      </c>
      <c r="D26" s="80"/>
      <c r="E26" s="20"/>
      <c r="F26" s="80"/>
      <c r="G26" s="26"/>
      <c r="H26" s="26"/>
    </row>
    <row r="27" spans="2:8" ht="14.5">
      <c r="B27" s="11" t="s">
        <v>168</v>
      </c>
      <c r="C27" s="12" t="s">
        <v>197</v>
      </c>
      <c r="D27" s="80"/>
      <c r="E27" s="20"/>
      <c r="F27" s="80"/>
      <c r="G27" s="26"/>
      <c r="H27" s="26"/>
    </row>
    <row r="28" spans="2:8" ht="14.5">
      <c r="B28" s="11" t="s">
        <v>170</v>
      </c>
      <c r="C28" s="12" t="s">
        <v>198</v>
      </c>
      <c r="D28" s="80"/>
      <c r="E28" s="20"/>
      <c r="F28" s="80"/>
      <c r="G28" s="26"/>
      <c r="H28" s="26"/>
    </row>
    <row r="29" spans="2:8" ht="14.5">
      <c r="B29" s="11" t="s">
        <v>173</v>
      </c>
      <c r="C29" s="12" t="s">
        <v>199</v>
      </c>
      <c r="D29" s="80"/>
      <c r="E29" s="20"/>
      <c r="F29" s="80"/>
      <c r="G29" s="26"/>
      <c r="H29" s="26"/>
    </row>
    <row r="30" spans="2:8" ht="14.5">
      <c r="B30" s="11" t="s">
        <v>175</v>
      </c>
      <c r="C30" s="12" t="s">
        <v>200</v>
      </c>
      <c r="D30" s="80"/>
      <c r="E30" s="20"/>
      <c r="F30" s="80"/>
      <c r="G30" s="26"/>
      <c r="H30" s="26"/>
    </row>
    <row r="31" spans="2:8" ht="14.5">
      <c r="B31" s="11" t="s">
        <v>201</v>
      </c>
      <c r="C31" s="12" t="s">
        <v>202</v>
      </c>
      <c r="D31" s="80"/>
      <c r="E31" s="20"/>
      <c r="F31" s="80"/>
      <c r="G31" s="26"/>
      <c r="H31" s="26"/>
    </row>
    <row r="32" spans="2:8" ht="14.5">
      <c r="B32" s="11" t="s">
        <v>177</v>
      </c>
      <c r="C32" s="12" t="s">
        <v>203</v>
      </c>
      <c r="D32" s="80">
        <v>686.22989236000001</v>
      </c>
      <c r="E32" s="20">
        <f>681+6</f>
        <v>687</v>
      </c>
      <c r="F32" s="80">
        <f>8%*D32</f>
        <v>54.8983913888</v>
      </c>
      <c r="G32" s="26"/>
      <c r="H32" s="26"/>
    </row>
    <row r="33" spans="2:8" ht="14.5">
      <c r="B33" s="11" t="s">
        <v>204</v>
      </c>
      <c r="C33" s="12" t="s">
        <v>184</v>
      </c>
      <c r="D33" s="80">
        <v>686.22989236000001</v>
      </c>
      <c r="E33" s="20">
        <f>681+6</f>
        <v>687</v>
      </c>
      <c r="F33" s="80">
        <v>54.8983913888</v>
      </c>
      <c r="G33" s="26"/>
      <c r="H33" s="26"/>
    </row>
    <row r="34" spans="2:8" ht="14.5">
      <c r="B34" s="11" t="s">
        <v>205</v>
      </c>
      <c r="C34" s="12" t="s">
        <v>206</v>
      </c>
      <c r="D34" s="80"/>
      <c r="E34" s="20"/>
      <c r="F34" s="80"/>
      <c r="G34" s="26"/>
      <c r="H34" s="26"/>
    </row>
    <row r="35" spans="2:8" ht="14.5">
      <c r="B35" s="11" t="s">
        <v>207</v>
      </c>
      <c r="C35" s="12" t="s">
        <v>208</v>
      </c>
      <c r="D35" s="80"/>
      <c r="E35" s="20"/>
      <c r="F35" s="80"/>
      <c r="G35" s="26"/>
      <c r="H35" s="26"/>
    </row>
    <row r="36" spans="2:8" ht="14.5">
      <c r="B36" s="11" t="s">
        <v>209</v>
      </c>
      <c r="C36" s="12" t="s">
        <v>210</v>
      </c>
      <c r="D36" s="20">
        <v>3624.7310982499998</v>
      </c>
      <c r="E36" s="20">
        <v>3625</v>
      </c>
      <c r="F36" s="80">
        <v>289.97848786000003</v>
      </c>
      <c r="G36" s="26"/>
      <c r="H36" s="26"/>
    </row>
    <row r="37" spans="2:8" ht="14.5">
      <c r="B37" s="11" t="s">
        <v>211</v>
      </c>
      <c r="C37" s="12" t="s">
        <v>212</v>
      </c>
      <c r="D37" s="20"/>
      <c r="E37" s="20"/>
      <c r="F37" s="80"/>
      <c r="G37" s="26"/>
      <c r="H37" s="26"/>
    </row>
    <row r="38" spans="2:8" ht="14.5">
      <c r="B38" s="11" t="s">
        <v>213</v>
      </c>
      <c r="C38" s="12" t="s">
        <v>214</v>
      </c>
      <c r="D38" s="20">
        <v>3624.7310982499998</v>
      </c>
      <c r="E38" s="20">
        <v>3625</v>
      </c>
      <c r="F38" s="80">
        <v>289.97848786000003</v>
      </c>
      <c r="G38" s="26"/>
      <c r="H38" s="26"/>
    </row>
    <row r="39" spans="2:8" ht="14.5">
      <c r="B39" s="11" t="s">
        <v>215</v>
      </c>
      <c r="C39" s="12" t="s">
        <v>216</v>
      </c>
      <c r="D39" s="80"/>
      <c r="E39" s="20"/>
      <c r="F39" s="80"/>
      <c r="G39" s="26"/>
      <c r="H39" s="26"/>
    </row>
    <row r="40" spans="2:8" ht="29">
      <c r="B40" s="11" t="s">
        <v>217</v>
      </c>
      <c r="C40" s="12" t="s">
        <v>218</v>
      </c>
      <c r="D40" s="80"/>
      <c r="E40" s="20"/>
      <c r="F40" s="80"/>
      <c r="G40" s="26"/>
      <c r="H40" s="26"/>
    </row>
    <row r="41" spans="2:8" ht="14.5">
      <c r="B41" s="11" t="s">
        <v>219</v>
      </c>
      <c r="C41" s="12" t="s">
        <v>41</v>
      </c>
      <c r="D41" s="468"/>
      <c r="E41" s="469"/>
      <c r="F41" s="468"/>
      <c r="G41" s="26"/>
      <c r="H41" s="26"/>
    </row>
    <row r="42" spans="2:8" ht="14.5">
      <c r="B42" s="11" t="s">
        <v>220</v>
      </c>
      <c r="C42" s="12" t="s">
        <v>41</v>
      </c>
      <c r="D42" s="468"/>
      <c r="E42" s="469"/>
      <c r="F42" s="468"/>
      <c r="G42" s="26"/>
      <c r="H42" s="26"/>
    </row>
    <row r="43" spans="2:8" ht="14.5">
      <c r="B43" s="11" t="s">
        <v>221</v>
      </c>
      <c r="C43" s="12" t="s">
        <v>41</v>
      </c>
      <c r="D43" s="468"/>
      <c r="E43" s="469"/>
      <c r="F43" s="468"/>
      <c r="G43" s="26"/>
      <c r="H43" s="26"/>
    </row>
    <row r="44" spans="2:8" ht="14.5">
      <c r="B44" s="11" t="s">
        <v>222</v>
      </c>
      <c r="C44" s="12" t="s">
        <v>41</v>
      </c>
      <c r="D44" s="468"/>
      <c r="E44" s="469"/>
      <c r="F44" s="468"/>
      <c r="G44" s="26"/>
      <c r="H44" s="26"/>
    </row>
    <row r="45" spans="2:8" ht="14.5">
      <c r="B45" s="11" t="s">
        <v>223</v>
      </c>
      <c r="C45" s="12" t="s">
        <v>224</v>
      </c>
      <c r="D45" s="20">
        <v>84533.261766610012</v>
      </c>
      <c r="E45" s="20">
        <f>E9+E15+E32+E36</f>
        <v>89744</v>
      </c>
      <c r="F45" s="20">
        <f>F9+F15+F32+F36</f>
        <v>6762.6609413287997</v>
      </c>
      <c r="G45" s="26"/>
      <c r="H45" s="26"/>
    </row>
    <row r="46" spans="2:8">
      <c r="B46" s="26"/>
      <c r="C46" s="26"/>
      <c r="D46" s="26"/>
      <c r="E46" s="26"/>
      <c r="F46" s="26"/>
      <c r="G46" s="26"/>
      <c r="H46" s="26"/>
    </row>
    <row r="47" spans="2:8">
      <c r="D47" s="79"/>
    </row>
  </sheetData>
  <mergeCells count="2">
    <mergeCell ref="B3:C3"/>
    <mergeCell ref="D6:E6"/>
  </mergeCells>
  <pageMargins left="0.7" right="0.7" top="0.75" bottom="0.75" header="0.3" footer="0.3"/>
  <pageSetup paperSize="9" orientation="portrait" verticalDpi="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2"/>
  <sheetViews>
    <sheetView showGridLines="0" workbookViewId="0"/>
  </sheetViews>
  <sheetFormatPr defaultColWidth="9.1796875" defaultRowHeight="14.5"/>
  <cols>
    <col min="1" max="3" width="8.1796875" style="29" customWidth="1"/>
    <col min="4" max="4" width="45" style="29" customWidth="1"/>
    <col min="5" max="5" width="19" style="29" customWidth="1"/>
    <col min="6" max="6" width="16.453125" style="29" customWidth="1"/>
    <col min="7" max="7" width="18.1796875" style="29" customWidth="1"/>
    <col min="8" max="8" width="18.81640625" style="29" customWidth="1"/>
    <col min="9" max="9" width="28.1796875" style="29" customWidth="1"/>
    <col min="10" max="10" width="32.81640625" style="29" customWidth="1"/>
    <col min="11" max="11" width="17.453125" style="29" customWidth="1"/>
    <col min="12" max="12" width="45.453125" style="29" customWidth="1"/>
    <col min="13" max="13" width="11" style="29" customWidth="1"/>
    <col min="14" max="14" width="9.453125" style="29" customWidth="1"/>
    <col min="15" max="16384" width="9.1796875" style="29"/>
  </cols>
  <sheetData>
    <row r="1" spans="1:14" s="462" customFormat="1" ht="16" customHeight="1">
      <c r="A1" s="463" t="s">
        <v>1212</v>
      </c>
      <c r="B1" s="463"/>
      <c r="C1" s="463"/>
      <c r="D1" s="464"/>
      <c r="E1" s="111"/>
      <c r="F1" s="465"/>
      <c r="G1" s="465"/>
    </row>
    <row r="2" spans="1:14">
      <c r="A2" s="54"/>
      <c r="B2" s="53"/>
      <c r="C2" s="53"/>
      <c r="D2" s="53"/>
      <c r="E2" s="53"/>
      <c r="F2" s="53"/>
      <c r="G2" s="53"/>
      <c r="H2" s="53"/>
      <c r="I2" s="53"/>
      <c r="J2" s="53"/>
      <c r="K2" s="53"/>
      <c r="L2" s="53"/>
      <c r="M2" s="53"/>
      <c r="N2" s="53"/>
    </row>
    <row r="3" spans="1:14" ht="21">
      <c r="A3" s="53"/>
      <c r="B3" s="483" t="s">
        <v>21</v>
      </c>
      <c r="C3" s="484"/>
      <c r="D3" s="484"/>
      <c r="E3" s="484"/>
      <c r="F3" s="484"/>
      <c r="G3" s="484"/>
      <c r="H3" s="484"/>
      <c r="I3" s="53"/>
      <c r="J3" s="53"/>
      <c r="K3" s="53"/>
      <c r="L3" s="53"/>
      <c r="M3" s="53"/>
      <c r="N3" s="53"/>
    </row>
    <row r="4" spans="1:14" ht="21">
      <c r="A4" s="224"/>
      <c r="B4" s="219"/>
      <c r="C4" s="225"/>
      <c r="D4" s="225"/>
      <c r="E4" s="225"/>
      <c r="F4" s="225"/>
      <c r="G4" s="225"/>
      <c r="H4" s="225"/>
      <c r="I4" s="224"/>
      <c r="J4" s="224"/>
      <c r="K4" s="224"/>
      <c r="L4" s="224"/>
      <c r="M4" s="224"/>
      <c r="N4" s="224"/>
    </row>
    <row r="5" spans="1:14">
      <c r="A5" s="53"/>
      <c r="B5" s="53"/>
      <c r="C5" s="534"/>
      <c r="D5" s="534"/>
      <c r="E5" s="53"/>
      <c r="F5" s="53"/>
      <c r="G5" s="53"/>
      <c r="H5" s="53"/>
      <c r="I5" s="53"/>
      <c r="J5" s="53"/>
      <c r="K5" s="53"/>
      <c r="L5" s="53"/>
      <c r="M5" s="53"/>
      <c r="N5" s="53"/>
    </row>
    <row r="6" spans="1:14">
      <c r="A6" s="53"/>
      <c r="B6" s="407" t="s">
        <v>180</v>
      </c>
      <c r="C6" s="535"/>
      <c r="D6" s="536"/>
      <c r="E6" s="443" t="s">
        <v>88</v>
      </c>
      <c r="F6" s="351" t="s">
        <v>95</v>
      </c>
      <c r="G6" s="351" t="s">
        <v>96</v>
      </c>
      <c r="H6" s="351" t="s">
        <v>97</v>
      </c>
      <c r="I6" s="351" t="s">
        <v>98</v>
      </c>
      <c r="J6" s="351" t="s">
        <v>227</v>
      </c>
      <c r="K6" s="351" t="s">
        <v>228</v>
      </c>
      <c r="L6" s="351" t="s">
        <v>229</v>
      </c>
      <c r="M6" s="53"/>
      <c r="N6" s="53"/>
    </row>
    <row r="7" spans="1:14">
      <c r="A7" s="53"/>
      <c r="B7" s="440"/>
      <c r="C7" s="524"/>
      <c r="D7" s="525"/>
      <c r="E7" s="537" t="s">
        <v>379</v>
      </c>
      <c r="F7" s="533"/>
      <c r="G7" s="533"/>
      <c r="H7" s="533"/>
      <c r="I7" s="522" t="s">
        <v>380</v>
      </c>
      <c r="J7" s="533"/>
      <c r="K7" s="522" t="s">
        <v>381</v>
      </c>
      <c r="L7" s="523"/>
      <c r="M7" s="53"/>
      <c r="N7" s="53"/>
    </row>
    <row r="8" spans="1:14" ht="43.5" customHeight="1">
      <c r="A8" s="53"/>
      <c r="B8" s="440"/>
      <c r="C8" s="524"/>
      <c r="D8" s="525"/>
      <c r="E8" s="444" t="s">
        <v>382</v>
      </c>
      <c r="F8" s="526" t="s">
        <v>383</v>
      </c>
      <c r="G8" s="527"/>
      <c r="H8" s="528"/>
      <c r="I8" s="380" t="s">
        <v>384</v>
      </c>
      <c r="J8" s="398" t="s">
        <v>385</v>
      </c>
      <c r="K8" s="380"/>
      <c r="L8" s="383" t="s">
        <v>386</v>
      </c>
      <c r="M8" s="53"/>
      <c r="N8" s="53"/>
    </row>
    <row r="9" spans="1:14">
      <c r="A9" s="53"/>
      <c r="B9" s="396"/>
      <c r="C9" s="529"/>
      <c r="D9" s="530"/>
      <c r="E9" s="445"/>
      <c r="F9" s="394"/>
      <c r="G9" s="394" t="s">
        <v>387</v>
      </c>
      <c r="H9" s="395" t="s">
        <v>388</v>
      </c>
      <c r="I9" s="396"/>
      <c r="J9" s="396"/>
      <c r="K9" s="396"/>
      <c r="L9" s="397"/>
      <c r="M9" s="53"/>
      <c r="N9" s="53"/>
    </row>
    <row r="10" spans="1:14" ht="15" thickBot="1">
      <c r="A10" s="53"/>
      <c r="B10" s="38" t="s">
        <v>389</v>
      </c>
      <c r="C10" s="531" t="s">
        <v>390</v>
      </c>
      <c r="D10" s="532"/>
      <c r="E10" s="392"/>
      <c r="F10" s="393"/>
      <c r="G10" s="393"/>
      <c r="H10" s="393"/>
      <c r="I10" s="393"/>
      <c r="J10" s="393"/>
      <c r="K10" s="393"/>
      <c r="L10" s="393"/>
      <c r="M10" s="53"/>
      <c r="N10" s="53"/>
    </row>
    <row r="11" spans="1:14" ht="15" thickBot="1">
      <c r="A11" s="53"/>
      <c r="B11" s="30" t="s">
        <v>391</v>
      </c>
      <c r="C11" s="518" t="s">
        <v>392</v>
      </c>
      <c r="D11" s="519"/>
      <c r="E11" s="45">
        <v>1186.1923380000001</v>
      </c>
      <c r="F11" s="45">
        <v>334.56102900000002</v>
      </c>
      <c r="G11" s="45">
        <v>334.56102900000002</v>
      </c>
      <c r="H11" s="45">
        <v>334.56102900000002</v>
      </c>
      <c r="I11" s="45">
        <v>-13.297356000000001</v>
      </c>
      <c r="J11" s="45">
        <v>-65.862870000000001</v>
      </c>
      <c r="K11" s="45">
        <v>918.30865100000005</v>
      </c>
      <c r="L11" s="45">
        <v>195.95752200000001</v>
      </c>
      <c r="M11" s="53"/>
      <c r="N11" s="53"/>
    </row>
    <row r="12" spans="1:14" ht="15" thickBot="1">
      <c r="A12" s="53"/>
      <c r="B12" s="31" t="s">
        <v>393</v>
      </c>
      <c r="C12" s="521" t="s">
        <v>394</v>
      </c>
      <c r="D12" s="519"/>
      <c r="E12" s="45"/>
      <c r="F12" s="45"/>
      <c r="G12" s="45"/>
      <c r="H12" s="45"/>
      <c r="I12" s="45"/>
      <c r="J12" s="45"/>
      <c r="K12" s="45"/>
      <c r="L12" s="45"/>
      <c r="M12" s="53"/>
      <c r="N12" s="53"/>
    </row>
    <row r="13" spans="1:14" ht="15" thickBot="1">
      <c r="A13" s="53"/>
      <c r="B13" s="31" t="s">
        <v>395</v>
      </c>
      <c r="C13" s="521" t="s">
        <v>396</v>
      </c>
      <c r="D13" s="519"/>
      <c r="E13" s="45"/>
      <c r="F13" s="45"/>
      <c r="G13" s="45"/>
      <c r="H13" s="45"/>
      <c r="I13" s="45"/>
      <c r="J13" s="45"/>
      <c r="K13" s="45"/>
      <c r="L13" s="45"/>
      <c r="M13" s="53"/>
      <c r="N13" s="53"/>
    </row>
    <row r="14" spans="1:14" ht="15" thickBot="1">
      <c r="A14" s="53"/>
      <c r="B14" s="31" t="s">
        <v>397</v>
      </c>
      <c r="C14" s="521" t="s">
        <v>398</v>
      </c>
      <c r="D14" s="519"/>
      <c r="E14" s="45"/>
      <c r="F14" s="45"/>
      <c r="G14" s="45"/>
      <c r="H14" s="45"/>
      <c r="I14" s="45"/>
      <c r="J14" s="45"/>
      <c r="K14" s="45"/>
      <c r="L14" s="45"/>
      <c r="M14" s="53"/>
      <c r="N14" s="53"/>
    </row>
    <row r="15" spans="1:14" ht="15" thickBot="1">
      <c r="A15" s="53"/>
      <c r="B15" s="31" t="s">
        <v>399</v>
      </c>
      <c r="C15" s="521" t="s">
        <v>400</v>
      </c>
      <c r="D15" s="519"/>
      <c r="E15" s="45"/>
      <c r="F15" s="45"/>
      <c r="G15" s="45"/>
      <c r="H15" s="45"/>
      <c r="I15" s="45"/>
      <c r="J15" s="45"/>
      <c r="K15" s="45"/>
      <c r="L15" s="45"/>
      <c r="M15" s="53"/>
      <c r="N15" s="53"/>
    </row>
    <row r="16" spans="1:14" ht="15" thickBot="1">
      <c r="A16" s="53"/>
      <c r="B16" s="31" t="s">
        <v>401</v>
      </c>
      <c r="C16" s="521" t="s">
        <v>402</v>
      </c>
      <c r="D16" s="519"/>
      <c r="E16" s="45">
        <v>1186.1923380000001</v>
      </c>
      <c r="F16" s="45">
        <v>334.56102900000002</v>
      </c>
      <c r="G16" s="45">
        <v>334.56102900000002</v>
      </c>
      <c r="H16" s="45">
        <v>334.56102900000002</v>
      </c>
      <c r="I16" s="45">
        <v>-13.297356000000001</v>
      </c>
      <c r="J16" s="45">
        <v>-65.862870000000001</v>
      </c>
      <c r="K16" s="45">
        <v>918.30865100000005</v>
      </c>
      <c r="L16" s="45">
        <v>195.95752200000001</v>
      </c>
      <c r="M16" s="53"/>
      <c r="N16" s="53"/>
    </row>
    <row r="17" spans="1:14" ht="15" thickBot="1">
      <c r="A17" s="53"/>
      <c r="B17" s="31" t="s">
        <v>403</v>
      </c>
      <c r="C17" s="521" t="s">
        <v>404</v>
      </c>
      <c r="D17" s="519"/>
      <c r="E17" s="45"/>
      <c r="F17" s="45"/>
      <c r="G17" s="45"/>
      <c r="H17" s="45"/>
      <c r="I17" s="45"/>
      <c r="J17" s="45"/>
      <c r="K17" s="45"/>
      <c r="L17" s="45"/>
      <c r="M17" s="53"/>
      <c r="N17" s="53"/>
    </row>
    <row r="18" spans="1:14" ht="15" thickBot="1">
      <c r="A18" s="53"/>
      <c r="B18" s="30" t="s">
        <v>405</v>
      </c>
      <c r="C18" s="518" t="s">
        <v>406</v>
      </c>
      <c r="D18" s="519"/>
      <c r="E18" s="45"/>
      <c r="F18" s="45"/>
      <c r="G18" s="45"/>
      <c r="H18" s="45"/>
      <c r="I18" s="45"/>
      <c r="J18" s="45"/>
      <c r="K18" s="45"/>
      <c r="L18" s="45"/>
      <c r="M18" s="53"/>
      <c r="N18" s="53"/>
    </row>
    <row r="19" spans="1:14" ht="15" thickBot="1">
      <c r="A19" s="53"/>
      <c r="B19" s="30" t="s">
        <v>407</v>
      </c>
      <c r="C19" s="518" t="s">
        <v>408</v>
      </c>
      <c r="D19" s="519"/>
      <c r="E19" s="45"/>
      <c r="F19" s="45"/>
      <c r="G19" s="45"/>
      <c r="H19" s="45"/>
      <c r="I19" s="45"/>
      <c r="J19" s="45"/>
      <c r="K19" s="45"/>
      <c r="L19" s="45"/>
      <c r="M19" s="53"/>
      <c r="N19" s="53"/>
    </row>
    <row r="20" spans="1:14" ht="15" thickBot="1">
      <c r="A20" s="53"/>
      <c r="B20" s="32" t="s">
        <v>409</v>
      </c>
      <c r="C20" s="520" t="s">
        <v>224</v>
      </c>
      <c r="D20" s="519"/>
      <c r="E20" s="45">
        <v>1186.1923380000001</v>
      </c>
      <c r="F20" s="45">
        <v>334.56102900000002</v>
      </c>
      <c r="G20" s="45">
        <v>334.56102900000002</v>
      </c>
      <c r="H20" s="45">
        <v>334.56102900000002</v>
      </c>
      <c r="I20" s="45">
        <v>-13.297356000000001</v>
      </c>
      <c r="J20" s="45">
        <v>-65.862870000000001</v>
      </c>
      <c r="K20" s="45">
        <v>918.30865100000005</v>
      </c>
      <c r="L20" s="45">
        <v>195.95752200000001</v>
      </c>
      <c r="M20" s="53"/>
      <c r="N20" s="53"/>
    </row>
    <row r="21" spans="1:14">
      <c r="A21" s="53"/>
      <c r="B21" s="53"/>
      <c r="C21" s="53"/>
      <c r="D21" s="53"/>
      <c r="E21" s="53"/>
      <c r="F21" s="53"/>
      <c r="G21" s="53"/>
      <c r="H21" s="53"/>
      <c r="I21" s="53"/>
      <c r="J21" s="53"/>
      <c r="K21" s="53"/>
      <c r="L21" s="53"/>
      <c r="M21" s="53"/>
      <c r="N21" s="53"/>
    </row>
    <row r="22" spans="1:14">
      <c r="A22" s="53"/>
      <c r="B22" s="53"/>
      <c r="C22" s="53"/>
      <c r="D22" s="53"/>
      <c r="E22" s="53"/>
      <c r="F22" s="53"/>
      <c r="G22" s="53"/>
      <c r="H22" s="53"/>
      <c r="I22" s="53"/>
      <c r="J22" s="53"/>
      <c r="K22" s="53"/>
      <c r="L22" s="53"/>
      <c r="M22" s="53"/>
      <c r="N22" s="53"/>
    </row>
  </sheetData>
  <mergeCells count="21">
    <mergeCell ref="C11:D11"/>
    <mergeCell ref="B3:H3"/>
    <mergeCell ref="C5:D5"/>
    <mergeCell ref="C6:D6"/>
    <mergeCell ref="C7:D7"/>
    <mergeCell ref="E7:H7"/>
    <mergeCell ref="K7:L7"/>
    <mergeCell ref="C8:D8"/>
    <mergeCell ref="F8:H8"/>
    <mergeCell ref="C9:D9"/>
    <mergeCell ref="C10:D10"/>
    <mergeCell ref="I7:J7"/>
    <mergeCell ref="C18:D18"/>
    <mergeCell ref="C19:D19"/>
    <mergeCell ref="C20:D20"/>
    <mergeCell ref="C12:D12"/>
    <mergeCell ref="C13:D13"/>
    <mergeCell ref="C14:D14"/>
    <mergeCell ref="C15:D15"/>
    <mergeCell ref="C16:D16"/>
    <mergeCell ref="C17:D17"/>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1"/>
  <sheetViews>
    <sheetView showGridLines="0" workbookViewId="0"/>
  </sheetViews>
  <sheetFormatPr defaultColWidth="9.1796875" defaultRowHeight="13"/>
  <cols>
    <col min="1" max="2" width="8.1796875" style="85" customWidth="1"/>
    <col min="3" max="3" width="26.54296875" style="85" customWidth="1"/>
    <col min="4" max="4" width="29" style="85" customWidth="1"/>
    <col min="5" max="5" width="20.81640625" style="85" customWidth="1"/>
    <col min="6" max="6" width="22.453125" style="85" customWidth="1"/>
    <col min="7" max="7" width="21.453125" style="85" customWidth="1"/>
    <col min="8" max="8" width="20.453125" style="85" customWidth="1"/>
    <col min="9" max="9" width="25" style="85" customWidth="1"/>
    <col min="10" max="10" width="28.81640625" style="85" customWidth="1"/>
    <col min="11" max="11" width="24.1796875" style="85" customWidth="1"/>
    <col min="12" max="16384" width="9.1796875" style="85"/>
  </cols>
  <sheetData>
    <row r="1" spans="1:11" s="462" customFormat="1" ht="16" customHeight="1">
      <c r="A1" s="463" t="s">
        <v>1212</v>
      </c>
      <c r="B1" s="463"/>
      <c r="C1" s="463"/>
      <c r="D1" s="464"/>
      <c r="E1" s="111"/>
      <c r="F1" s="465"/>
      <c r="G1" s="465"/>
    </row>
    <row r="2" spans="1:11" ht="14.5">
      <c r="A2" s="27"/>
      <c r="B2" s="83"/>
      <c r="C2" s="83"/>
      <c r="D2" s="83"/>
      <c r="E2" s="83"/>
      <c r="F2" s="83"/>
      <c r="G2" s="83"/>
      <c r="H2" s="83"/>
      <c r="I2" s="83"/>
      <c r="J2" s="83"/>
      <c r="K2" s="84"/>
    </row>
    <row r="3" spans="1:11" ht="18" customHeight="1">
      <c r="A3" s="83"/>
      <c r="B3" s="538" t="s">
        <v>1185</v>
      </c>
      <c r="C3" s="489"/>
      <c r="D3" s="489"/>
      <c r="E3" s="489"/>
      <c r="F3" s="489"/>
      <c r="G3" s="83"/>
      <c r="H3" s="83"/>
      <c r="I3" s="83"/>
      <c r="J3" s="83"/>
      <c r="K3" s="84"/>
    </row>
    <row r="4" spans="1:11" ht="18" customHeight="1">
      <c r="A4" s="227"/>
      <c r="B4" s="226"/>
      <c r="C4" s="220"/>
      <c r="D4" s="220"/>
      <c r="E4" s="220"/>
      <c r="F4" s="220"/>
      <c r="G4" s="227"/>
      <c r="H4" s="227"/>
      <c r="I4" s="227"/>
      <c r="J4" s="227"/>
      <c r="K4" s="84"/>
    </row>
    <row r="5" spans="1:11">
      <c r="A5" s="83"/>
      <c r="B5" s="83"/>
      <c r="C5" s="83"/>
      <c r="D5" s="86"/>
      <c r="E5" s="86"/>
      <c r="F5" s="86"/>
      <c r="G5" s="83"/>
      <c r="H5" s="83"/>
      <c r="I5" s="83"/>
      <c r="J5" s="83"/>
      <c r="K5" s="83"/>
    </row>
    <row r="6" spans="1:11" ht="14.5">
      <c r="A6" s="83"/>
      <c r="B6" s="273" t="s">
        <v>180</v>
      </c>
      <c r="C6" s="414"/>
      <c r="D6" s="446" t="s">
        <v>88</v>
      </c>
      <c r="E6" s="274" t="s">
        <v>95</v>
      </c>
      <c r="F6" s="274" t="s">
        <v>96</v>
      </c>
      <c r="G6" s="274" t="s">
        <v>97</v>
      </c>
      <c r="H6" s="274" t="s">
        <v>98</v>
      </c>
      <c r="I6" s="274" t="s">
        <v>227</v>
      </c>
      <c r="J6" s="274" t="s">
        <v>228</v>
      </c>
      <c r="K6" s="83"/>
    </row>
    <row r="7" spans="1:11" ht="43.5">
      <c r="A7" s="83"/>
      <c r="B7" s="278"/>
      <c r="C7" s="447"/>
      <c r="D7" s="539" t="s">
        <v>410</v>
      </c>
      <c r="E7" s="540"/>
      <c r="F7" s="540"/>
      <c r="G7" s="540"/>
      <c r="H7" s="275" t="s">
        <v>411</v>
      </c>
      <c r="I7" s="276" t="s">
        <v>412</v>
      </c>
      <c r="J7" s="277" t="s">
        <v>413</v>
      </c>
      <c r="K7" s="242"/>
    </row>
    <row r="8" spans="1:11" ht="29">
      <c r="A8" s="83"/>
      <c r="B8" s="278"/>
      <c r="C8" s="279"/>
      <c r="D8" s="280"/>
      <c r="E8" s="539" t="s">
        <v>414</v>
      </c>
      <c r="F8" s="541"/>
      <c r="G8" s="276" t="s">
        <v>415</v>
      </c>
      <c r="H8" s="278"/>
      <c r="I8" s="278"/>
      <c r="J8" s="278"/>
      <c r="K8" s="242"/>
    </row>
    <row r="9" spans="1:11" ht="14.5">
      <c r="A9" s="83"/>
      <c r="B9" s="281"/>
      <c r="C9" s="279"/>
      <c r="D9" s="280"/>
      <c r="E9" s="282"/>
      <c r="F9" s="283" t="s">
        <v>387</v>
      </c>
      <c r="G9" s="278"/>
      <c r="H9" s="281"/>
      <c r="I9" s="281"/>
      <c r="J9" s="284"/>
      <c r="K9" s="83"/>
    </row>
    <row r="10" spans="1:11" ht="14.5">
      <c r="A10" s="83"/>
      <c r="B10" s="89" t="s">
        <v>391</v>
      </c>
      <c r="C10" s="51" t="s">
        <v>416</v>
      </c>
      <c r="D10" s="90">
        <v>301564.83899100003</v>
      </c>
      <c r="E10" s="91"/>
      <c r="F10" s="270">
        <v>1696.1926530000001</v>
      </c>
      <c r="G10" s="272"/>
      <c r="H10" s="271">
        <v>-241.86257900000001</v>
      </c>
      <c r="I10" s="470"/>
      <c r="J10" s="91"/>
      <c r="K10" s="83"/>
    </row>
    <row r="11" spans="1:11" ht="15" customHeight="1">
      <c r="A11" s="83"/>
      <c r="B11" s="88"/>
      <c r="C11" s="52" t="s">
        <v>417</v>
      </c>
      <c r="D11" s="90">
        <v>20073.519338999999</v>
      </c>
      <c r="E11" s="91"/>
      <c r="F11" s="90">
        <v>36.236190000000001</v>
      </c>
      <c r="G11" s="269"/>
      <c r="H11" s="90">
        <v>-38.107432000000003</v>
      </c>
      <c r="I11" s="470"/>
      <c r="J11" s="91"/>
      <c r="K11" s="83"/>
    </row>
    <row r="12" spans="1:11" ht="15" customHeight="1">
      <c r="A12" s="83"/>
      <c r="B12" s="88"/>
      <c r="C12" s="52" t="s">
        <v>418</v>
      </c>
      <c r="D12" s="90">
        <v>6574.3765569999996</v>
      </c>
      <c r="E12" s="91"/>
      <c r="F12" s="91"/>
      <c r="G12" s="91"/>
      <c r="H12" s="90">
        <v>-4.6429450000000001</v>
      </c>
      <c r="I12" s="470"/>
      <c r="J12" s="91"/>
      <c r="K12" s="83"/>
    </row>
    <row r="13" spans="1:11" ht="15" customHeight="1">
      <c r="A13" s="83"/>
      <c r="B13" s="88"/>
      <c r="C13" s="52" t="s">
        <v>419</v>
      </c>
      <c r="D13" s="90">
        <v>8906.1105530000004</v>
      </c>
      <c r="E13" s="91"/>
      <c r="F13" s="91"/>
      <c r="G13" s="91"/>
      <c r="H13" s="90">
        <v>-5.2505000000000003E-2</v>
      </c>
      <c r="I13" s="470"/>
      <c r="J13" s="91"/>
      <c r="K13" s="83"/>
    </row>
    <row r="14" spans="1:11" ht="15" customHeight="1">
      <c r="A14" s="83"/>
      <c r="B14" s="88"/>
      <c r="C14" s="52" t="s">
        <v>420</v>
      </c>
      <c r="D14" s="90">
        <v>87224.861848</v>
      </c>
      <c r="E14" s="91"/>
      <c r="F14" s="90">
        <v>1612.2427150000001</v>
      </c>
      <c r="G14" s="91"/>
      <c r="H14" s="90">
        <v>-118.81207999999999</v>
      </c>
      <c r="I14" s="470"/>
      <c r="J14" s="91"/>
      <c r="K14" s="83"/>
    </row>
    <row r="15" spans="1:11" ht="15" customHeight="1">
      <c r="A15" s="83"/>
      <c r="B15" s="88"/>
      <c r="C15" s="52" t="s">
        <v>421</v>
      </c>
      <c r="D15" s="90">
        <v>135863.63033099999</v>
      </c>
      <c r="E15" s="91"/>
      <c r="F15" s="90">
        <v>26.188200999999999</v>
      </c>
      <c r="G15" s="91"/>
      <c r="H15" s="90">
        <v>-74.376080000000002</v>
      </c>
      <c r="I15" s="470"/>
      <c r="J15" s="91"/>
      <c r="K15" s="83"/>
    </row>
    <row r="16" spans="1:11" ht="15" customHeight="1">
      <c r="A16" s="83"/>
      <c r="B16" s="88"/>
      <c r="C16" s="52" t="s">
        <v>422</v>
      </c>
      <c r="D16" s="90">
        <v>42922.340363000003</v>
      </c>
      <c r="E16" s="91"/>
      <c r="F16" s="90">
        <v>21.525547</v>
      </c>
      <c r="G16" s="91"/>
      <c r="H16" s="90">
        <v>-5.871537</v>
      </c>
      <c r="I16" s="470"/>
      <c r="J16" s="91"/>
      <c r="K16" s="83"/>
    </row>
    <row r="17" spans="1:11" ht="14.5">
      <c r="A17" s="83"/>
      <c r="B17" s="89" t="s">
        <v>405</v>
      </c>
      <c r="C17" s="51" t="s">
        <v>423</v>
      </c>
      <c r="D17" s="90">
        <v>65443.162522999999</v>
      </c>
      <c r="E17" s="91"/>
      <c r="F17" s="91"/>
      <c r="G17" s="470"/>
      <c r="H17" s="470"/>
      <c r="I17" s="90">
        <v>-5.6351069999999996</v>
      </c>
      <c r="J17" s="470"/>
      <c r="K17" s="83"/>
    </row>
    <row r="18" spans="1:11" ht="15" customHeight="1">
      <c r="A18" s="83"/>
      <c r="B18" s="88"/>
      <c r="C18" s="52" t="s">
        <v>424</v>
      </c>
      <c r="D18" s="90">
        <v>4790.0804049999997</v>
      </c>
      <c r="E18" s="91"/>
      <c r="F18" s="91"/>
      <c r="G18" s="470"/>
      <c r="H18" s="470"/>
      <c r="I18" s="90">
        <v>-0.154753</v>
      </c>
      <c r="J18" s="470"/>
      <c r="K18" s="83"/>
    </row>
    <row r="19" spans="1:11" ht="15" customHeight="1">
      <c r="A19" s="83"/>
      <c r="B19" s="88"/>
      <c r="C19" s="52" t="s">
        <v>417</v>
      </c>
      <c r="D19" s="90">
        <v>23946.011512000001</v>
      </c>
      <c r="E19" s="91"/>
      <c r="F19" s="91"/>
      <c r="G19" s="470"/>
      <c r="H19" s="470"/>
      <c r="I19" s="90">
        <v>-0.44296200000000002</v>
      </c>
      <c r="J19" s="470"/>
      <c r="K19" s="83"/>
    </row>
    <row r="20" spans="1:11" ht="15" customHeight="1">
      <c r="A20" s="83"/>
      <c r="B20" s="88"/>
      <c r="C20" s="52" t="s">
        <v>425</v>
      </c>
      <c r="D20" s="90">
        <v>1359.610878</v>
      </c>
      <c r="E20" s="91"/>
      <c r="F20" s="91"/>
      <c r="G20" s="470"/>
      <c r="H20" s="470"/>
      <c r="I20" s="90">
        <v>-0.32130399999999998</v>
      </c>
      <c r="J20" s="470"/>
      <c r="K20" s="83"/>
    </row>
    <row r="21" spans="1:11" ht="15" customHeight="1">
      <c r="A21" s="83"/>
      <c r="B21" s="88"/>
      <c r="C21" s="52" t="s">
        <v>418</v>
      </c>
      <c r="D21" s="90">
        <v>2024.6912359999999</v>
      </c>
      <c r="E21" s="91"/>
      <c r="F21" s="91"/>
      <c r="G21" s="470"/>
      <c r="H21" s="470"/>
      <c r="I21" s="90">
        <v>-6.8999999999999997E-5</v>
      </c>
      <c r="J21" s="470"/>
      <c r="K21" s="83"/>
    </row>
    <row r="22" spans="1:11" ht="15" customHeight="1">
      <c r="A22" s="83"/>
      <c r="B22" s="88"/>
      <c r="C22" s="52" t="s">
        <v>426</v>
      </c>
      <c r="D22" s="90">
        <v>7642.0587009999999</v>
      </c>
      <c r="E22" s="91"/>
      <c r="F22" s="91"/>
      <c r="G22" s="470"/>
      <c r="H22" s="470"/>
      <c r="I22" s="90">
        <v>-3.8317999999999998E-2</v>
      </c>
      <c r="J22" s="470"/>
      <c r="K22" s="83"/>
    </row>
    <row r="23" spans="1:11" ht="15" customHeight="1">
      <c r="A23" s="83"/>
      <c r="B23" s="88"/>
      <c r="C23" s="52" t="s">
        <v>420</v>
      </c>
      <c r="D23" s="90">
        <v>4845.4288619999998</v>
      </c>
      <c r="E23" s="91"/>
      <c r="F23" s="91"/>
      <c r="G23" s="470"/>
      <c r="H23" s="470"/>
      <c r="I23" s="90">
        <v>-1.848177</v>
      </c>
      <c r="J23" s="470"/>
      <c r="K23" s="83"/>
    </row>
    <row r="24" spans="1:11" ht="15" customHeight="1">
      <c r="A24" s="83"/>
      <c r="B24" s="88"/>
      <c r="C24" s="52" t="s">
        <v>427</v>
      </c>
      <c r="D24" s="90">
        <v>1351.8400859999999</v>
      </c>
      <c r="E24" s="91"/>
      <c r="F24" s="91"/>
      <c r="G24" s="470"/>
      <c r="H24" s="470"/>
      <c r="I24" s="90">
        <v>-5.8E-5</v>
      </c>
      <c r="J24" s="470"/>
      <c r="K24" s="83"/>
    </row>
    <row r="25" spans="1:11" ht="15" customHeight="1">
      <c r="A25" s="83"/>
      <c r="B25" s="88"/>
      <c r="C25" s="52" t="s">
        <v>421</v>
      </c>
      <c r="D25" s="90">
        <v>4889.7576470000004</v>
      </c>
      <c r="E25" s="91"/>
      <c r="F25" s="91"/>
      <c r="G25" s="470"/>
      <c r="H25" s="470"/>
      <c r="I25" s="90">
        <v>-2.2856589999999999</v>
      </c>
      <c r="J25" s="470"/>
      <c r="K25" s="83"/>
    </row>
    <row r="26" spans="1:11" ht="15" customHeight="1">
      <c r="A26" s="83"/>
      <c r="B26" s="88"/>
      <c r="C26" s="52" t="s">
        <v>428</v>
      </c>
      <c r="D26" s="90">
        <v>2642.7253540000002</v>
      </c>
      <c r="E26" s="91"/>
      <c r="F26" s="91"/>
      <c r="G26" s="470"/>
      <c r="H26" s="470"/>
      <c r="I26" s="90">
        <v>-0.53986699999999999</v>
      </c>
      <c r="J26" s="470"/>
      <c r="K26" s="83"/>
    </row>
    <row r="27" spans="1:11" ht="15" customHeight="1">
      <c r="A27" s="83"/>
      <c r="B27" s="88"/>
      <c r="C27" s="52" t="s">
        <v>422</v>
      </c>
      <c r="D27" s="90">
        <v>11950.957842</v>
      </c>
      <c r="E27" s="91"/>
      <c r="F27" s="90"/>
      <c r="G27" s="470"/>
      <c r="H27" s="470"/>
      <c r="I27" s="90">
        <v>-3.9399999999999999E-3</v>
      </c>
      <c r="J27" s="470"/>
      <c r="K27" s="83"/>
    </row>
    <row r="28" spans="1:11" ht="24" customHeight="1">
      <c r="A28" s="83"/>
      <c r="B28" s="89" t="s">
        <v>429</v>
      </c>
      <c r="C28" s="51" t="s">
        <v>224</v>
      </c>
      <c r="D28" s="90">
        <v>367008.001514</v>
      </c>
      <c r="E28" s="91"/>
      <c r="F28" s="90">
        <v>1696.1926530000001</v>
      </c>
      <c r="G28" s="91"/>
      <c r="H28" s="90">
        <v>-241.86257900000001</v>
      </c>
      <c r="I28" s="90">
        <v>-5.6351069999999996</v>
      </c>
      <c r="J28" s="91"/>
      <c r="K28" s="83"/>
    </row>
    <row r="29" spans="1:11" ht="14.15" customHeight="1">
      <c r="A29" s="83"/>
      <c r="B29" s="83"/>
      <c r="C29" s="83"/>
      <c r="D29" s="83"/>
      <c r="E29" s="83"/>
      <c r="F29" s="83"/>
      <c r="G29" s="83"/>
      <c r="H29" s="83"/>
      <c r="I29" s="83"/>
      <c r="J29" s="542"/>
      <c r="K29" s="543"/>
    </row>
    <row r="30" spans="1:11">
      <c r="B30" s="233" t="s">
        <v>905</v>
      </c>
    </row>
    <row r="31" spans="1:11" ht="14.5">
      <c r="B31" s="232" t="s">
        <v>1173</v>
      </c>
      <c r="C31" s="123"/>
      <c r="D31" s="123"/>
      <c r="E31" s="123"/>
      <c r="F31" s="123"/>
    </row>
  </sheetData>
  <mergeCells count="4">
    <mergeCell ref="B3:F3"/>
    <mergeCell ref="D7:G7"/>
    <mergeCell ref="E8:F8"/>
    <mergeCell ref="J29:K29"/>
  </mergeCells>
  <pageMargins left="0.7" right="0.7" top="0.75" bottom="0.75" header="0.3" footer="0.3"/>
  <pageSetup paperSize="9" orientation="portrait" verticalDpi="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2"/>
  <sheetViews>
    <sheetView showGridLines="0" workbookViewId="0"/>
  </sheetViews>
  <sheetFormatPr defaultColWidth="9.1796875" defaultRowHeight="13"/>
  <cols>
    <col min="1" max="2" width="8.1796875" style="85" customWidth="1"/>
    <col min="3" max="3" width="75.81640625" style="85" customWidth="1"/>
    <col min="4" max="8" width="22.81640625" style="85" customWidth="1"/>
    <col min="9" max="9" width="25.453125" style="85" customWidth="1"/>
    <col min="10" max="10" width="8.1796875" style="85" customWidth="1"/>
    <col min="11" max="16384" width="9.1796875" style="85"/>
  </cols>
  <sheetData>
    <row r="1" spans="1:10" s="462" customFormat="1" ht="16" customHeight="1">
      <c r="A1" s="463" t="s">
        <v>1212</v>
      </c>
      <c r="B1" s="463"/>
      <c r="C1" s="463"/>
      <c r="D1" s="464"/>
      <c r="E1" s="111"/>
      <c r="F1" s="465"/>
      <c r="G1" s="465"/>
    </row>
    <row r="2" spans="1:10" ht="14.5">
      <c r="A2" s="27"/>
      <c r="B2" s="83"/>
      <c r="C2" s="83"/>
      <c r="D2" s="83"/>
      <c r="E2" s="83"/>
      <c r="F2" s="83"/>
      <c r="G2" s="83"/>
      <c r="H2" s="83"/>
      <c r="I2" s="83"/>
      <c r="J2" s="83"/>
    </row>
    <row r="3" spans="1:10" ht="21">
      <c r="A3" s="83"/>
      <c r="B3" s="538" t="s">
        <v>1186</v>
      </c>
      <c r="C3" s="489"/>
      <c r="D3" s="489"/>
      <c r="E3" s="489"/>
      <c r="F3" s="489"/>
      <c r="G3" s="489"/>
      <c r="H3" s="489"/>
      <c r="I3" s="489"/>
      <c r="J3" s="83"/>
    </row>
    <row r="4" spans="1:10">
      <c r="A4" s="83"/>
      <c r="B4" s="83"/>
      <c r="C4" s="83"/>
      <c r="D4" s="83"/>
      <c r="E4" s="83"/>
      <c r="F4" s="83"/>
      <c r="G4" s="83"/>
      <c r="H4" s="83"/>
      <c r="I4" s="83"/>
      <c r="J4" s="83"/>
    </row>
    <row r="5" spans="1:10">
      <c r="A5" s="227"/>
      <c r="B5" s="227"/>
      <c r="C5" s="227"/>
      <c r="D5" s="227"/>
      <c r="E5" s="227"/>
      <c r="F5" s="227"/>
      <c r="G5" s="227"/>
      <c r="H5" s="227"/>
      <c r="I5" s="227"/>
      <c r="J5" s="227"/>
    </row>
    <row r="6" spans="1:10" ht="14.5">
      <c r="A6" s="83"/>
      <c r="B6" s="273" t="s">
        <v>180</v>
      </c>
      <c r="C6" s="399"/>
      <c r="D6" s="292" t="s">
        <v>88</v>
      </c>
      <c r="E6" s="293" t="s">
        <v>95</v>
      </c>
      <c r="F6" s="293" t="s">
        <v>96</v>
      </c>
      <c r="G6" s="293" t="s">
        <v>97</v>
      </c>
      <c r="H6" s="293" t="s">
        <v>98</v>
      </c>
      <c r="I6" s="293" t="s">
        <v>227</v>
      </c>
      <c r="J6" s="83"/>
    </row>
    <row r="7" spans="1:10" ht="72.5">
      <c r="A7" s="83"/>
      <c r="B7" s="278"/>
      <c r="C7" s="404"/>
      <c r="D7" s="544" t="s">
        <v>430</v>
      </c>
      <c r="E7" s="540"/>
      <c r="F7" s="540"/>
      <c r="G7" s="540"/>
      <c r="H7" s="294" t="s">
        <v>411</v>
      </c>
      <c r="I7" s="294" t="s">
        <v>431</v>
      </c>
      <c r="J7" s="242"/>
    </row>
    <row r="8" spans="1:10" ht="43.5">
      <c r="A8" s="83"/>
      <c r="B8" s="278"/>
      <c r="C8" s="404"/>
      <c r="D8" s="400"/>
      <c r="E8" s="545" t="s">
        <v>414</v>
      </c>
      <c r="F8" s="540"/>
      <c r="G8" s="294" t="s">
        <v>432</v>
      </c>
      <c r="H8" s="278"/>
      <c r="I8" s="278"/>
      <c r="J8" s="242"/>
    </row>
    <row r="9" spans="1:10" ht="14.5">
      <c r="A9" s="83"/>
      <c r="B9" s="295"/>
      <c r="C9" s="296"/>
      <c r="D9" s="401"/>
      <c r="E9" s="284"/>
      <c r="F9" s="283" t="s">
        <v>387</v>
      </c>
      <c r="G9" s="295"/>
      <c r="H9" s="295"/>
      <c r="I9" s="296"/>
      <c r="J9" s="242"/>
    </row>
    <row r="10" spans="1:10" ht="14.5">
      <c r="A10" s="83"/>
      <c r="B10" s="288" t="s">
        <v>391</v>
      </c>
      <c r="C10" s="402" t="s">
        <v>433</v>
      </c>
      <c r="D10" s="289">
        <v>5.4900729999999998</v>
      </c>
      <c r="E10" s="287"/>
      <c r="F10" s="90">
        <v>0.60977999999999999</v>
      </c>
      <c r="G10" s="286"/>
      <c r="H10" s="290">
        <v>-9.5432000000000003E-2</v>
      </c>
      <c r="I10" s="291"/>
      <c r="J10" s="242"/>
    </row>
    <row r="11" spans="1:10" ht="14.5">
      <c r="A11" s="83"/>
      <c r="B11" s="240" t="s">
        <v>393</v>
      </c>
      <c r="C11" s="241" t="s">
        <v>434</v>
      </c>
      <c r="D11" s="285"/>
      <c r="E11" s="92"/>
      <c r="F11" s="92"/>
      <c r="G11" s="92"/>
      <c r="H11" s="92"/>
      <c r="I11" s="91"/>
      <c r="J11" s="83"/>
    </row>
    <row r="12" spans="1:10" ht="14.5">
      <c r="A12" s="83"/>
      <c r="B12" s="89" t="s">
        <v>395</v>
      </c>
      <c r="C12" s="51" t="s">
        <v>435</v>
      </c>
      <c r="D12" s="90">
        <v>6751.9900850000004</v>
      </c>
      <c r="E12" s="92"/>
      <c r="F12" s="90">
        <v>299.56503300000003</v>
      </c>
      <c r="G12" s="92"/>
      <c r="H12" s="90">
        <v>-8.7161960000000001</v>
      </c>
      <c r="I12" s="91"/>
      <c r="J12" s="87"/>
    </row>
    <row r="13" spans="1:10" ht="14.5">
      <c r="A13" s="83"/>
      <c r="B13" s="89" t="s">
        <v>397</v>
      </c>
      <c r="C13" s="51" t="s">
        <v>436</v>
      </c>
      <c r="D13" s="90">
        <v>985.563399</v>
      </c>
      <c r="E13" s="92"/>
      <c r="F13" s="90">
        <v>0</v>
      </c>
      <c r="G13" s="92"/>
      <c r="H13" s="90">
        <v>-4.3219149999999997</v>
      </c>
      <c r="I13" s="91"/>
      <c r="J13" s="83"/>
    </row>
    <row r="14" spans="1:10" ht="14.5">
      <c r="A14" s="83"/>
      <c r="B14" s="89" t="s">
        <v>399</v>
      </c>
      <c r="C14" s="51" t="s">
        <v>437</v>
      </c>
      <c r="D14" s="90"/>
      <c r="E14" s="92"/>
      <c r="F14" s="92"/>
      <c r="G14" s="92"/>
      <c r="H14" s="92"/>
      <c r="I14" s="91"/>
      <c r="J14" s="83"/>
    </row>
    <row r="15" spans="1:10" ht="14.5">
      <c r="A15" s="83"/>
      <c r="B15" s="89" t="s">
        <v>401</v>
      </c>
      <c r="C15" s="51" t="s">
        <v>438</v>
      </c>
      <c r="D15" s="90">
        <v>4050.8306389999998</v>
      </c>
      <c r="E15" s="92"/>
      <c r="F15" s="90">
        <v>0</v>
      </c>
      <c r="G15" s="92"/>
      <c r="H15" s="90">
        <v>-0.54719300000000004</v>
      </c>
      <c r="I15" s="91"/>
      <c r="J15" s="83"/>
    </row>
    <row r="16" spans="1:10" ht="14.5">
      <c r="A16" s="83"/>
      <c r="B16" s="89" t="s">
        <v>403</v>
      </c>
      <c r="C16" s="51" t="s">
        <v>439</v>
      </c>
      <c r="D16" s="90">
        <v>4230.5149730000003</v>
      </c>
      <c r="E16" s="92"/>
      <c r="F16" s="90">
        <v>69.852391999999995</v>
      </c>
      <c r="G16" s="92"/>
      <c r="H16" s="90">
        <v>-8.8546639999999996</v>
      </c>
      <c r="I16" s="91"/>
      <c r="J16" s="83"/>
    </row>
    <row r="17" spans="1:10" ht="14.5">
      <c r="A17" s="83"/>
      <c r="B17" s="89" t="s">
        <v>405</v>
      </c>
      <c r="C17" s="51" t="s">
        <v>440</v>
      </c>
      <c r="D17" s="90">
        <v>2177.0298779999998</v>
      </c>
      <c r="E17" s="92"/>
      <c r="F17" s="90">
        <v>102.622998</v>
      </c>
      <c r="G17" s="92"/>
      <c r="H17" s="90">
        <v>-32.450307000000002</v>
      </c>
      <c r="I17" s="91"/>
      <c r="J17" s="83"/>
    </row>
    <row r="18" spans="1:10" ht="14.5">
      <c r="A18" s="83"/>
      <c r="B18" s="89" t="s">
        <v>407</v>
      </c>
      <c r="C18" s="51" t="s">
        <v>441</v>
      </c>
      <c r="D18" s="90"/>
      <c r="E18" s="92"/>
      <c r="F18" s="92"/>
      <c r="G18" s="92"/>
      <c r="H18" s="92"/>
      <c r="I18" s="91"/>
      <c r="J18" s="83"/>
    </row>
    <row r="19" spans="1:10" ht="14.5">
      <c r="A19" s="83"/>
      <c r="B19" s="89" t="s">
        <v>409</v>
      </c>
      <c r="C19" s="51" t="s">
        <v>442</v>
      </c>
      <c r="D19" s="90">
        <v>8614.8368559999999</v>
      </c>
      <c r="E19" s="92"/>
      <c r="F19" s="90">
        <v>282.72448000000003</v>
      </c>
      <c r="G19" s="92"/>
      <c r="H19" s="90">
        <v>-7.6540860000000004</v>
      </c>
      <c r="I19" s="91"/>
      <c r="J19" s="83"/>
    </row>
    <row r="20" spans="1:10" ht="14.5">
      <c r="A20" s="83"/>
      <c r="B20" s="89" t="s">
        <v>443</v>
      </c>
      <c r="C20" s="51" t="s">
        <v>444</v>
      </c>
      <c r="D20" s="90">
        <v>155.811756</v>
      </c>
      <c r="E20" s="92"/>
      <c r="F20" s="90">
        <v>0</v>
      </c>
      <c r="G20" s="92"/>
      <c r="H20" s="90">
        <v>-0.23865400000000001</v>
      </c>
      <c r="I20" s="91"/>
      <c r="J20" s="83"/>
    </row>
    <row r="21" spans="1:10" ht="14.5">
      <c r="A21" s="83"/>
      <c r="B21" s="89" t="s">
        <v>445</v>
      </c>
      <c r="C21" s="51" t="s">
        <v>446</v>
      </c>
      <c r="D21" s="90">
        <v>8367.2269410000008</v>
      </c>
      <c r="E21" s="92"/>
      <c r="F21" s="90">
        <v>21.173763999999998</v>
      </c>
      <c r="G21" s="92"/>
      <c r="H21" s="90">
        <v>-32.512740000000001</v>
      </c>
      <c r="I21" s="91"/>
      <c r="J21" s="83"/>
    </row>
    <row r="22" spans="1:10" ht="14.5">
      <c r="A22" s="83"/>
      <c r="B22" s="89" t="s">
        <v>447</v>
      </c>
      <c r="C22" s="51" t="s">
        <v>448</v>
      </c>
      <c r="D22" s="90">
        <v>483.02159799999998</v>
      </c>
      <c r="E22" s="92"/>
      <c r="F22" s="90">
        <v>0</v>
      </c>
      <c r="G22" s="92"/>
      <c r="H22" s="90">
        <v>-0.279895</v>
      </c>
      <c r="I22" s="91"/>
      <c r="J22" s="83"/>
    </row>
    <row r="23" spans="1:10" ht="14.5">
      <c r="A23" s="83"/>
      <c r="B23" s="89" t="s">
        <v>449</v>
      </c>
      <c r="C23" s="51" t="s">
        <v>450</v>
      </c>
      <c r="D23" s="90">
        <v>73.980793000000006</v>
      </c>
      <c r="E23" s="92"/>
      <c r="F23" s="90">
        <v>0</v>
      </c>
      <c r="G23" s="92"/>
      <c r="H23" s="90">
        <v>-0.55036600000000002</v>
      </c>
      <c r="I23" s="91"/>
      <c r="J23" s="83"/>
    </row>
    <row r="24" spans="1:10" ht="14.5">
      <c r="A24" s="83"/>
      <c r="B24" s="89" t="s">
        <v>429</v>
      </c>
      <c r="C24" s="51" t="s">
        <v>451</v>
      </c>
      <c r="D24" s="90"/>
      <c r="E24" s="92"/>
      <c r="F24" s="92"/>
      <c r="G24" s="92"/>
      <c r="H24" s="92"/>
      <c r="I24" s="91"/>
      <c r="J24" s="83"/>
    </row>
    <row r="25" spans="1:10" ht="14.5">
      <c r="A25" s="83"/>
      <c r="B25" s="89" t="s">
        <v>452</v>
      </c>
      <c r="C25" s="51" t="s">
        <v>453</v>
      </c>
      <c r="D25" s="90"/>
      <c r="E25" s="92"/>
      <c r="F25" s="92"/>
      <c r="G25" s="92"/>
      <c r="H25" s="92"/>
      <c r="I25" s="91"/>
      <c r="J25" s="83"/>
    </row>
    <row r="26" spans="1:10" ht="14.5">
      <c r="A26" s="83"/>
      <c r="B26" s="89" t="s">
        <v>454</v>
      </c>
      <c r="C26" s="51" t="s">
        <v>455</v>
      </c>
      <c r="D26" s="90">
        <v>32.308950000000003</v>
      </c>
      <c r="E26" s="92"/>
      <c r="F26" s="90">
        <v>27.421807999999999</v>
      </c>
      <c r="G26" s="92"/>
      <c r="H26" s="90">
        <v>-26.802197</v>
      </c>
      <c r="I26" s="91"/>
      <c r="J26" s="83"/>
    </row>
    <row r="27" spans="1:10" ht="14.5">
      <c r="A27" s="83"/>
      <c r="B27" s="89" t="s">
        <v>456</v>
      </c>
      <c r="C27" s="51" t="s">
        <v>457</v>
      </c>
      <c r="D27" s="90"/>
      <c r="E27" s="92"/>
      <c r="F27" s="90"/>
      <c r="G27" s="92"/>
      <c r="H27" s="92"/>
      <c r="I27" s="91"/>
      <c r="J27" s="83"/>
    </row>
    <row r="28" spans="1:10" ht="14.5">
      <c r="A28" s="83"/>
      <c r="B28" s="89" t="s">
        <v>458</v>
      </c>
      <c r="C28" s="51" t="s">
        <v>459</v>
      </c>
      <c r="D28" s="90">
        <v>97375.023551999999</v>
      </c>
      <c r="E28" s="92"/>
      <c r="F28" s="90">
        <v>78.529194000000004</v>
      </c>
      <c r="G28" s="92"/>
      <c r="H28" s="90">
        <v>-81.555943999999997</v>
      </c>
      <c r="I28" s="91"/>
      <c r="J28" s="83"/>
    </row>
    <row r="29" spans="1:10" ht="14.5">
      <c r="A29" s="83"/>
      <c r="B29" s="89" t="s">
        <v>460</v>
      </c>
      <c r="C29" s="51" t="s">
        <v>224</v>
      </c>
      <c r="D29" s="90">
        <v>133303.62949299999</v>
      </c>
      <c r="E29" s="92"/>
      <c r="F29" s="90">
        <v>882.49944900000003</v>
      </c>
      <c r="G29" s="92"/>
      <c r="H29" s="90">
        <v>-204.579588</v>
      </c>
      <c r="I29" s="91"/>
      <c r="J29" s="83"/>
    </row>
    <row r="30" spans="1:10">
      <c r="A30" s="83"/>
      <c r="B30" s="83"/>
      <c r="C30" s="83"/>
      <c r="D30" s="83"/>
      <c r="E30" s="83"/>
      <c r="F30" s="83"/>
      <c r="G30" s="83"/>
      <c r="H30" s="83"/>
      <c r="I30" s="83"/>
      <c r="J30" s="83"/>
    </row>
    <row r="31" spans="1:10">
      <c r="B31" s="233" t="s">
        <v>905</v>
      </c>
    </row>
    <row r="32" spans="1:10" ht="14.5">
      <c r="B32" s="232" t="s">
        <v>1172</v>
      </c>
      <c r="C32" s="123"/>
      <c r="D32" s="123"/>
    </row>
  </sheetData>
  <mergeCells count="3">
    <mergeCell ref="B3:I3"/>
    <mergeCell ref="D7:G7"/>
    <mergeCell ref="E8:F8"/>
  </mergeCells>
  <pageMargins left="0.7" right="0.7" top="0.75" bottom="0.75" header="0.3" footer="0.3"/>
  <pageSetup paperSize="9" orientation="portrait" verticalDpi="0"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4"/>
  <sheetViews>
    <sheetView showGridLines="0" workbookViewId="0"/>
  </sheetViews>
  <sheetFormatPr defaultColWidth="9.1796875" defaultRowHeight="13"/>
  <cols>
    <col min="1" max="1" width="8.1796875" style="33" customWidth="1"/>
    <col min="2" max="2" width="6.453125" style="33" customWidth="1"/>
    <col min="3" max="3" width="53.81640625" style="33" bestFit="1" customWidth="1"/>
    <col min="4" max="5" width="18.1796875" style="33" bestFit="1" customWidth="1"/>
    <col min="6" max="6" width="17" style="33" bestFit="1" customWidth="1"/>
    <col min="7" max="7" width="16" style="33" bestFit="1" customWidth="1"/>
    <col min="8" max="8" width="8.81640625" style="33" bestFit="1" customWidth="1"/>
    <col min="9" max="9" width="16" style="33" bestFit="1" customWidth="1"/>
    <col min="10" max="11" width="15.1796875" style="33" bestFit="1" customWidth="1"/>
    <col min="12" max="13" width="14.1796875" style="33" bestFit="1" customWidth="1"/>
    <col min="14" max="14" width="8.81640625" style="33" bestFit="1" customWidth="1"/>
    <col min="15" max="15" width="14.1796875" style="33" bestFit="1" customWidth="1"/>
    <col min="16" max="16" width="12.54296875" style="33" bestFit="1" customWidth="1"/>
    <col min="17" max="17" width="18.1796875" style="33" bestFit="1" customWidth="1"/>
    <col min="18" max="18" width="18.453125" style="33" bestFit="1" customWidth="1"/>
    <col min="19" max="19" width="10.1796875" style="33" customWidth="1"/>
    <col min="20" max="20" width="9.453125" style="33" customWidth="1"/>
    <col min="21" max="16384" width="9.1796875" style="33"/>
  </cols>
  <sheetData>
    <row r="1" spans="1:20" s="462" customFormat="1" ht="16" customHeight="1">
      <c r="A1" s="463" t="s">
        <v>1212</v>
      </c>
      <c r="B1" s="463"/>
      <c r="C1" s="463"/>
      <c r="D1" s="464"/>
      <c r="E1" s="111"/>
      <c r="F1" s="465"/>
      <c r="G1" s="465"/>
    </row>
    <row r="2" spans="1:20">
      <c r="A2" s="26"/>
      <c r="B2" s="26"/>
      <c r="C2" s="26"/>
      <c r="D2" s="26"/>
      <c r="E2" s="26"/>
      <c r="F2" s="26"/>
      <c r="G2" s="26"/>
      <c r="H2" s="26"/>
      <c r="I2" s="26"/>
      <c r="J2" s="26"/>
      <c r="K2" s="26"/>
      <c r="L2" s="26"/>
      <c r="M2" s="26"/>
      <c r="N2" s="26"/>
      <c r="O2" s="26"/>
      <c r="P2" s="26"/>
      <c r="Q2" s="26"/>
      <c r="R2" s="26"/>
      <c r="S2" s="26"/>
      <c r="T2" s="26"/>
    </row>
    <row r="3" spans="1:20" ht="21">
      <c r="A3" s="26"/>
      <c r="B3" s="483" t="s">
        <v>1187</v>
      </c>
      <c r="C3" s="484"/>
      <c r="D3" s="484"/>
      <c r="E3" s="484"/>
      <c r="F3" s="484"/>
      <c r="G3" s="484"/>
      <c r="H3" s="484"/>
      <c r="I3" s="484"/>
      <c r="J3" s="26"/>
      <c r="K3" s="26"/>
      <c r="L3" s="26"/>
      <c r="M3" s="26"/>
      <c r="N3" s="26"/>
      <c r="O3" s="26"/>
      <c r="P3" s="26"/>
      <c r="Q3" s="26"/>
      <c r="R3" s="26"/>
      <c r="S3" s="26"/>
      <c r="T3" s="26"/>
    </row>
    <row r="4" spans="1:20">
      <c r="A4" s="26"/>
      <c r="B4" s="26"/>
      <c r="C4" s="26"/>
      <c r="D4" s="26"/>
      <c r="E4" s="26"/>
      <c r="F4" s="26"/>
      <c r="G4" s="26"/>
      <c r="H4" s="26"/>
      <c r="I4" s="26"/>
      <c r="J4" s="26"/>
      <c r="K4" s="26"/>
      <c r="L4" s="26"/>
      <c r="M4" s="26"/>
      <c r="N4" s="26"/>
      <c r="O4" s="26"/>
      <c r="P4" s="26"/>
      <c r="Q4" s="26"/>
      <c r="R4" s="26"/>
      <c r="S4" s="26"/>
      <c r="T4" s="26"/>
    </row>
    <row r="5" spans="1:20">
      <c r="A5" s="26"/>
      <c r="B5" s="26"/>
      <c r="C5" s="26"/>
      <c r="D5" s="26"/>
      <c r="E5" s="26"/>
      <c r="F5" s="26"/>
      <c r="G5" s="26"/>
      <c r="H5" s="26"/>
      <c r="I5" s="26"/>
      <c r="J5" s="26"/>
      <c r="K5" s="26"/>
      <c r="L5" s="26"/>
      <c r="M5" s="26"/>
      <c r="N5" s="26"/>
      <c r="O5" s="26"/>
      <c r="P5" s="26"/>
      <c r="Q5" s="26"/>
      <c r="R5" s="26"/>
      <c r="S5" s="26"/>
      <c r="T5" s="26"/>
    </row>
    <row r="6" spans="1:20" ht="14.5">
      <c r="A6" s="26"/>
      <c r="B6" s="406" t="s">
        <v>180</v>
      </c>
      <c r="C6" s="406"/>
      <c r="D6" s="408" t="s">
        <v>88</v>
      </c>
      <c r="E6" s="379" t="s">
        <v>95</v>
      </c>
      <c r="F6" s="379" t="s">
        <v>96</v>
      </c>
      <c r="G6" s="379" t="s">
        <v>97</v>
      </c>
      <c r="H6" s="379" t="s">
        <v>98</v>
      </c>
      <c r="I6" s="379" t="s">
        <v>227</v>
      </c>
      <c r="J6" s="379" t="s">
        <v>228</v>
      </c>
      <c r="K6" s="379" t="s">
        <v>229</v>
      </c>
      <c r="L6" s="379" t="s">
        <v>461</v>
      </c>
      <c r="M6" s="379" t="s">
        <v>462</v>
      </c>
      <c r="N6" s="379" t="s">
        <v>463</v>
      </c>
      <c r="O6" s="379" t="s">
        <v>464</v>
      </c>
      <c r="P6" s="379" t="s">
        <v>465</v>
      </c>
      <c r="Q6" s="379" t="s">
        <v>466</v>
      </c>
      <c r="R6" s="379" t="s">
        <v>467</v>
      </c>
      <c r="S6" s="26"/>
      <c r="T6" s="26"/>
    </row>
    <row r="7" spans="1:20" ht="43.5">
      <c r="A7" s="26"/>
      <c r="B7" s="298"/>
      <c r="C7" s="298"/>
      <c r="D7" s="527" t="s">
        <v>468</v>
      </c>
      <c r="E7" s="527"/>
      <c r="F7" s="527"/>
      <c r="G7" s="527"/>
      <c r="H7" s="527"/>
      <c r="I7" s="528"/>
      <c r="J7" s="526" t="s">
        <v>469</v>
      </c>
      <c r="K7" s="546"/>
      <c r="L7" s="546"/>
      <c r="M7" s="546"/>
      <c r="N7" s="546"/>
      <c r="O7" s="547"/>
      <c r="P7" s="380" t="s">
        <v>470</v>
      </c>
      <c r="Q7" s="526" t="s">
        <v>471</v>
      </c>
      <c r="R7" s="547"/>
      <c r="S7" s="378"/>
      <c r="T7" s="26"/>
    </row>
    <row r="8" spans="1:20" ht="29">
      <c r="A8" s="26"/>
      <c r="B8" s="298"/>
      <c r="C8" s="298"/>
      <c r="D8" s="537" t="s">
        <v>472</v>
      </c>
      <c r="E8" s="533"/>
      <c r="F8" s="548"/>
      <c r="G8" s="522" t="s">
        <v>473</v>
      </c>
      <c r="H8" s="533"/>
      <c r="I8" s="533"/>
      <c r="J8" s="522" t="s">
        <v>474</v>
      </c>
      <c r="K8" s="533"/>
      <c r="L8" s="548"/>
      <c r="M8" s="522" t="s">
        <v>475</v>
      </c>
      <c r="N8" s="533"/>
      <c r="O8" s="548"/>
      <c r="P8" s="389"/>
      <c r="Q8" s="390" t="s">
        <v>476</v>
      </c>
      <c r="R8" s="380" t="s">
        <v>477</v>
      </c>
      <c r="S8" s="378"/>
      <c r="T8" s="26"/>
    </row>
    <row r="9" spans="1:20" ht="29.5" thickBot="1">
      <c r="A9" s="26"/>
      <c r="B9" s="298"/>
      <c r="C9" s="298"/>
      <c r="D9" s="405"/>
      <c r="E9" s="385" t="s">
        <v>478</v>
      </c>
      <c r="F9" s="382" t="s">
        <v>479</v>
      </c>
      <c r="G9" s="391"/>
      <c r="H9" s="385" t="s">
        <v>480</v>
      </c>
      <c r="I9" s="382" t="s">
        <v>481</v>
      </c>
      <c r="J9" s="391"/>
      <c r="K9" s="385" t="s">
        <v>478</v>
      </c>
      <c r="L9" s="385" t="s">
        <v>480</v>
      </c>
      <c r="M9" s="384"/>
      <c r="N9" s="386" t="s">
        <v>480</v>
      </c>
      <c r="O9" s="385" t="s">
        <v>481</v>
      </c>
      <c r="P9" s="387"/>
      <c r="Q9" s="388"/>
      <c r="R9" s="381"/>
      <c r="S9" s="378"/>
      <c r="T9" s="26"/>
    </row>
    <row r="10" spans="1:20" ht="15" thickBot="1">
      <c r="A10" s="26"/>
      <c r="B10" s="410" t="s">
        <v>389</v>
      </c>
      <c r="C10" s="409" t="s">
        <v>390</v>
      </c>
      <c r="D10" s="46">
        <v>5113.2524659999999</v>
      </c>
      <c r="E10" s="50">
        <v>5113.2524659999999</v>
      </c>
      <c r="F10" s="46"/>
      <c r="G10" s="46"/>
      <c r="H10" s="47"/>
      <c r="I10" s="47"/>
      <c r="J10" s="47"/>
      <c r="K10" s="46"/>
      <c r="L10" s="46"/>
      <c r="M10" s="46"/>
      <c r="N10" s="46"/>
      <c r="O10" s="46"/>
      <c r="P10" s="35"/>
      <c r="Q10" s="46"/>
      <c r="R10" s="46"/>
      <c r="S10" s="26"/>
      <c r="T10" s="26"/>
    </row>
    <row r="11" spans="1:20" ht="15" thickBot="1">
      <c r="A11" s="26"/>
      <c r="B11" s="30" t="s">
        <v>391</v>
      </c>
      <c r="C11" s="34" t="s">
        <v>392</v>
      </c>
      <c r="D11" s="46">
        <v>186450.66194600001</v>
      </c>
      <c r="E11" s="46">
        <v>153792.069984</v>
      </c>
      <c r="F11" s="46">
        <v>32373.948789999999</v>
      </c>
      <c r="G11" s="46">
        <v>1696.1926530000001</v>
      </c>
      <c r="H11" s="46"/>
      <c r="I11" s="47">
        <v>1696.030454</v>
      </c>
      <c r="J11" s="47">
        <v>-128.45155600000001</v>
      </c>
      <c r="K11" s="46">
        <v>-92.628902999999994</v>
      </c>
      <c r="L11" s="46">
        <v>-28.934971000000001</v>
      </c>
      <c r="M11" s="46">
        <v>-90.553291999999999</v>
      </c>
      <c r="N11" s="46"/>
      <c r="O11" s="46">
        <v>-90.553291999999999</v>
      </c>
      <c r="P11" s="35"/>
      <c r="Q11" s="46">
        <v>126637.951931</v>
      </c>
      <c r="R11" s="46">
        <v>1530.352627</v>
      </c>
      <c r="S11" s="26"/>
      <c r="T11" s="26"/>
    </row>
    <row r="12" spans="1:20" ht="15" thickBot="1">
      <c r="A12" s="26"/>
      <c r="B12" s="36" t="s">
        <v>393</v>
      </c>
      <c r="C12" s="37" t="s">
        <v>482</v>
      </c>
      <c r="D12" s="46">
        <v>2344.1309369999999</v>
      </c>
      <c r="E12" s="46"/>
      <c r="F12" s="46">
        <v>2344.1309369999999</v>
      </c>
      <c r="G12" s="46"/>
      <c r="H12" s="46"/>
      <c r="I12" s="47"/>
      <c r="J12" s="47">
        <v>-7.8269000000000005E-2</v>
      </c>
      <c r="K12" s="46"/>
      <c r="L12" s="46">
        <v>-7.8269000000000005E-2</v>
      </c>
      <c r="M12" s="46"/>
      <c r="N12" s="46"/>
      <c r="O12" s="46"/>
      <c r="P12" s="35"/>
      <c r="Q12" s="46">
        <v>2344.1309369999999</v>
      </c>
      <c r="R12" s="46"/>
      <c r="S12" s="26"/>
      <c r="T12" s="26"/>
    </row>
    <row r="13" spans="1:20" ht="15" thickBot="1">
      <c r="A13" s="26"/>
      <c r="B13" s="36" t="s">
        <v>395</v>
      </c>
      <c r="C13" s="37" t="s">
        <v>483</v>
      </c>
      <c r="D13" s="46">
        <v>25128.687542</v>
      </c>
      <c r="E13" s="50">
        <v>3281.6858990000001</v>
      </c>
      <c r="F13" s="46">
        <v>21847.001643</v>
      </c>
      <c r="G13" s="46">
        <v>813.69320500000003</v>
      </c>
      <c r="H13" s="46"/>
      <c r="I13" s="47">
        <v>813.69320500000003</v>
      </c>
      <c r="J13" s="47">
        <v>-0.52503500000000003</v>
      </c>
      <c r="K13" s="46">
        <v>-0.19983300000000001</v>
      </c>
      <c r="L13" s="46">
        <v>-0.32520300000000002</v>
      </c>
      <c r="M13" s="46">
        <v>-8.5520000000000006E-3</v>
      </c>
      <c r="N13" s="46"/>
      <c r="O13" s="46">
        <v>-8.5520000000000006E-3</v>
      </c>
      <c r="P13" s="35"/>
      <c r="Q13" s="46">
        <v>24217.420017</v>
      </c>
      <c r="R13" s="46">
        <v>813.69320500000003</v>
      </c>
      <c r="S13" s="26"/>
      <c r="T13" s="26"/>
    </row>
    <row r="14" spans="1:20" ht="15" thickBot="1">
      <c r="A14" s="26"/>
      <c r="B14" s="36" t="s">
        <v>397</v>
      </c>
      <c r="C14" s="37" t="s">
        <v>484</v>
      </c>
      <c r="D14" s="46">
        <v>14091.402688</v>
      </c>
      <c r="E14" s="50">
        <v>14091.402688</v>
      </c>
      <c r="F14" s="46"/>
      <c r="G14" s="46"/>
      <c r="H14" s="46"/>
      <c r="I14" s="47"/>
      <c r="J14" s="47">
        <v>-3.1731630000000002</v>
      </c>
      <c r="K14" s="46">
        <v>-3.1731630000000002</v>
      </c>
      <c r="L14" s="46"/>
      <c r="M14" s="46"/>
      <c r="N14" s="46"/>
      <c r="O14" s="46"/>
      <c r="P14" s="35"/>
      <c r="Q14" s="46">
        <v>1395.577497</v>
      </c>
      <c r="R14" s="46"/>
      <c r="S14" s="26"/>
      <c r="T14" s="26"/>
    </row>
    <row r="15" spans="1:20" ht="15" thickBot="1">
      <c r="A15" s="26"/>
      <c r="B15" s="36" t="s">
        <v>399</v>
      </c>
      <c r="C15" s="37" t="s">
        <v>485</v>
      </c>
      <c r="D15" s="46">
        <v>12465.310734999999</v>
      </c>
      <c r="E15" s="50">
        <v>12393.097755999999</v>
      </c>
      <c r="F15" s="46">
        <v>72.212978000000007</v>
      </c>
      <c r="G15" s="46"/>
      <c r="H15" s="46"/>
      <c r="I15" s="47"/>
      <c r="J15" s="47">
        <v>-10.640241</v>
      </c>
      <c r="K15" s="46">
        <v>-10.631705999999999</v>
      </c>
      <c r="L15" s="46">
        <v>-8.5349999999999992E-3</v>
      </c>
      <c r="M15" s="46"/>
      <c r="N15" s="46"/>
      <c r="O15" s="46"/>
      <c r="P15" s="35"/>
      <c r="Q15" s="46">
        <v>7389.2422379999998</v>
      </c>
      <c r="R15" s="46"/>
      <c r="S15" s="26"/>
      <c r="T15" s="26"/>
    </row>
    <row r="16" spans="1:20" ht="15" thickBot="1">
      <c r="A16" s="26"/>
      <c r="B16" s="36" t="s">
        <v>401</v>
      </c>
      <c r="C16" s="37" t="s">
        <v>486</v>
      </c>
      <c r="D16" s="46">
        <v>132421.13004399999</v>
      </c>
      <c r="E16" s="50">
        <v>124025.88364</v>
      </c>
      <c r="F16" s="46">
        <v>8110.6032329999998</v>
      </c>
      <c r="G16" s="46">
        <v>882.49944900000003</v>
      </c>
      <c r="H16" s="46"/>
      <c r="I16" s="47">
        <v>882.33724900000004</v>
      </c>
      <c r="J16" s="47">
        <v>-114.034848</v>
      </c>
      <c r="K16" s="46">
        <v>-78.624201999999997</v>
      </c>
      <c r="L16" s="46">
        <v>-28.522964999999999</v>
      </c>
      <c r="M16" s="46">
        <v>-90.544740000000004</v>
      </c>
      <c r="N16" s="46"/>
      <c r="O16" s="46">
        <v>-90.544740000000004</v>
      </c>
      <c r="P16" s="35"/>
      <c r="Q16" s="46">
        <v>91291.581242</v>
      </c>
      <c r="R16" s="46">
        <v>716.65942199999995</v>
      </c>
      <c r="S16" s="26"/>
      <c r="T16" s="26"/>
    </row>
    <row r="17" spans="1:20" ht="15" thickBot="1">
      <c r="A17" s="26"/>
      <c r="B17" s="36" t="s">
        <v>403</v>
      </c>
      <c r="C17" s="37" t="s">
        <v>487</v>
      </c>
      <c r="D17" s="46">
        <v>219.293983</v>
      </c>
      <c r="E17" s="50">
        <v>183.96912900000001</v>
      </c>
      <c r="F17" s="46">
        <v>35.324854000000002</v>
      </c>
      <c r="G17" s="46">
        <v>55.819972</v>
      </c>
      <c r="H17" s="46"/>
      <c r="I17" s="47">
        <v>55.819972</v>
      </c>
      <c r="J17" s="47">
        <v>-7.5968830000000001</v>
      </c>
      <c r="K17" s="46">
        <v>-1.712801</v>
      </c>
      <c r="L17" s="46">
        <v>-5.8840820000000003</v>
      </c>
      <c r="M17" s="46">
        <v>-11.251728</v>
      </c>
      <c r="N17" s="46"/>
      <c r="O17" s="46">
        <v>-11.251728</v>
      </c>
      <c r="P17" s="35"/>
      <c r="Q17" s="46">
        <v>81.597256000000002</v>
      </c>
      <c r="R17" s="46">
        <v>40.877028000000003</v>
      </c>
      <c r="S17" s="26"/>
      <c r="T17" s="26"/>
    </row>
    <row r="18" spans="1:20" ht="15" thickBot="1">
      <c r="A18" s="26"/>
      <c r="B18" s="36" t="s">
        <v>405</v>
      </c>
      <c r="C18" s="37" t="s">
        <v>488</v>
      </c>
      <c r="D18" s="48"/>
      <c r="E18" s="50"/>
      <c r="F18" s="46"/>
      <c r="G18" s="46"/>
      <c r="H18" s="48"/>
      <c r="I18" s="47"/>
      <c r="J18" s="47"/>
      <c r="K18" s="46"/>
      <c r="L18" s="46"/>
      <c r="M18" s="46"/>
      <c r="N18" s="48"/>
      <c r="O18" s="46"/>
      <c r="P18" s="35"/>
      <c r="Q18" s="46"/>
      <c r="R18" s="46"/>
      <c r="S18" s="26"/>
      <c r="T18" s="26"/>
    </row>
    <row r="19" spans="1:20" ht="15" thickBot="1">
      <c r="A19" s="26"/>
      <c r="B19" s="38" t="s">
        <v>407</v>
      </c>
      <c r="C19" s="39" t="s">
        <v>489</v>
      </c>
      <c r="D19" s="46">
        <v>108304.73192599999</v>
      </c>
      <c r="E19" s="50">
        <v>104558.058618</v>
      </c>
      <c r="F19" s="46">
        <v>3746.6733079999999</v>
      </c>
      <c r="G19" s="46"/>
      <c r="H19" s="46"/>
      <c r="I19" s="47"/>
      <c r="J19" s="47">
        <v>-22.857731000000001</v>
      </c>
      <c r="K19" s="46">
        <v>-14.216430000000001</v>
      </c>
      <c r="L19" s="46">
        <v>-8.6413010000000003</v>
      </c>
      <c r="M19" s="46"/>
      <c r="N19" s="46"/>
      <c r="O19" s="46"/>
      <c r="P19" s="35"/>
      <c r="Q19" s="46">
        <v>12710.257326999999</v>
      </c>
      <c r="R19" s="46">
        <v>0</v>
      </c>
      <c r="S19" s="26"/>
      <c r="T19" s="26"/>
    </row>
    <row r="20" spans="1:20" ht="15" thickBot="1">
      <c r="A20" s="26"/>
      <c r="B20" s="36" t="s">
        <v>409</v>
      </c>
      <c r="C20" s="37" t="s">
        <v>482</v>
      </c>
      <c r="D20" s="46">
        <v>6000.0693339999998</v>
      </c>
      <c r="E20" s="50">
        <v>6000.0693339999998</v>
      </c>
      <c r="F20" s="46"/>
      <c r="G20" s="46"/>
      <c r="H20" s="46"/>
      <c r="I20" s="47"/>
      <c r="J20" s="47"/>
      <c r="K20" s="46"/>
      <c r="L20" s="46"/>
      <c r="M20" s="46"/>
      <c r="N20" s="46"/>
      <c r="O20" s="46"/>
      <c r="P20" s="35"/>
      <c r="Q20" s="46"/>
      <c r="R20" s="46"/>
      <c r="S20" s="26"/>
      <c r="T20" s="26"/>
    </row>
    <row r="21" spans="1:20" ht="15" thickBot="1">
      <c r="A21" s="26"/>
      <c r="B21" s="36" t="s">
        <v>443</v>
      </c>
      <c r="C21" s="37" t="s">
        <v>483</v>
      </c>
      <c r="D21" s="46">
        <v>18768.529914999999</v>
      </c>
      <c r="E21" s="50">
        <v>18768.529914999999</v>
      </c>
      <c r="F21" s="46"/>
      <c r="G21" s="46"/>
      <c r="H21" s="46"/>
      <c r="I21" s="47"/>
      <c r="J21" s="47">
        <v>-1.4430000000000001E-3</v>
      </c>
      <c r="K21" s="46">
        <v>-1.4430000000000001E-3</v>
      </c>
      <c r="L21" s="46"/>
      <c r="M21" s="46"/>
      <c r="N21" s="46"/>
      <c r="O21" s="46"/>
      <c r="P21" s="35"/>
      <c r="Q21" s="46"/>
      <c r="R21" s="46"/>
      <c r="S21" s="26"/>
      <c r="T21" s="26"/>
    </row>
    <row r="22" spans="1:20" ht="15" thickBot="1">
      <c r="A22" s="26"/>
      <c r="B22" s="36" t="s">
        <v>445</v>
      </c>
      <c r="C22" s="37" t="s">
        <v>484</v>
      </c>
      <c r="D22" s="46">
        <v>15953.385055000001</v>
      </c>
      <c r="E22" s="50">
        <v>15953.385055000001</v>
      </c>
      <c r="F22" s="46"/>
      <c r="G22" s="46"/>
      <c r="H22" s="46"/>
      <c r="I22" s="47"/>
      <c r="J22" s="47"/>
      <c r="K22" s="46"/>
      <c r="L22" s="46"/>
      <c r="M22" s="46"/>
      <c r="N22" s="46"/>
      <c r="O22" s="46"/>
      <c r="P22" s="35"/>
      <c r="Q22" s="46">
        <v>599.55263100000002</v>
      </c>
      <c r="R22" s="46"/>
      <c r="S22" s="26"/>
      <c r="T22" s="26"/>
    </row>
    <row r="23" spans="1:20" ht="15" thickBot="1">
      <c r="A23" s="26"/>
      <c r="B23" s="36" t="s">
        <v>447</v>
      </c>
      <c r="C23" s="37" t="s">
        <v>485</v>
      </c>
      <c r="D23" s="46">
        <v>23574.035414999998</v>
      </c>
      <c r="E23" s="50">
        <v>21954.006708000001</v>
      </c>
      <c r="F23" s="46">
        <v>1620.0287069999999</v>
      </c>
      <c r="G23" s="46"/>
      <c r="H23" s="46"/>
      <c r="I23" s="47"/>
      <c r="J23" s="47">
        <v>-5.7644929999999999</v>
      </c>
      <c r="K23" s="46">
        <v>-7.2995000000000004E-2</v>
      </c>
      <c r="L23" s="46">
        <v>-5.691497</v>
      </c>
      <c r="M23" s="46"/>
      <c r="N23" s="46"/>
      <c r="O23" s="46"/>
      <c r="P23" s="35"/>
      <c r="Q23" s="46">
        <v>2219.9794029999998</v>
      </c>
      <c r="R23" s="46"/>
      <c r="S23" s="26"/>
      <c r="T23" s="26"/>
    </row>
    <row r="24" spans="1:20" ht="15" thickBot="1">
      <c r="A24" s="26"/>
      <c r="B24" s="36" t="s">
        <v>449</v>
      </c>
      <c r="C24" s="37" t="s">
        <v>486</v>
      </c>
      <c r="D24" s="46">
        <v>44008.712206999997</v>
      </c>
      <c r="E24" s="50">
        <v>41882.067605999997</v>
      </c>
      <c r="F24" s="46">
        <v>2126.644601</v>
      </c>
      <c r="G24" s="46"/>
      <c r="H24" s="46"/>
      <c r="I24" s="47"/>
      <c r="J24" s="47">
        <v>-17.091795000000001</v>
      </c>
      <c r="K24" s="46">
        <v>-14.141991000000001</v>
      </c>
      <c r="L24" s="46">
        <v>-2.9498039999999999</v>
      </c>
      <c r="M24" s="46"/>
      <c r="N24" s="46"/>
      <c r="O24" s="46"/>
      <c r="P24" s="35"/>
      <c r="Q24" s="46">
        <v>9890.7252929999995</v>
      </c>
      <c r="R24" s="46"/>
      <c r="S24" s="26"/>
      <c r="T24" s="26"/>
    </row>
    <row r="25" spans="1:20" ht="15" thickBot="1">
      <c r="A25" s="26"/>
      <c r="B25" s="38" t="s">
        <v>429</v>
      </c>
      <c r="C25" s="39" t="s">
        <v>423</v>
      </c>
      <c r="D25" s="46">
        <v>65443.162522999999</v>
      </c>
      <c r="E25" s="50">
        <v>34272.304299000003</v>
      </c>
      <c r="F25" s="46">
        <v>31170.858224</v>
      </c>
      <c r="G25" s="46"/>
      <c r="H25" s="46"/>
      <c r="I25" s="47"/>
      <c r="J25" s="47">
        <v>-5.6351069999999996</v>
      </c>
      <c r="K25" s="46">
        <v>-4.975841</v>
      </c>
      <c r="L25" s="46">
        <v>-0.65926499999999999</v>
      </c>
      <c r="M25" s="46"/>
      <c r="N25" s="46"/>
      <c r="O25" s="46"/>
      <c r="P25" s="471"/>
      <c r="Q25" s="46">
        <v>57746.290926000001</v>
      </c>
      <c r="R25" s="46"/>
      <c r="S25" s="26"/>
      <c r="T25" s="26"/>
    </row>
    <row r="26" spans="1:20" ht="15" thickBot="1">
      <c r="A26" s="26"/>
      <c r="B26" s="36" t="s">
        <v>452</v>
      </c>
      <c r="C26" s="37" t="s">
        <v>482</v>
      </c>
      <c r="D26" s="46">
        <v>4790.0804049999997</v>
      </c>
      <c r="E26" s="50"/>
      <c r="F26" s="46">
        <v>4790.0804049999997</v>
      </c>
      <c r="G26" s="46"/>
      <c r="H26" s="46"/>
      <c r="I26" s="47"/>
      <c r="J26" s="47">
        <v>-0.154753</v>
      </c>
      <c r="K26" s="46"/>
      <c r="L26" s="46">
        <v>-0.154753</v>
      </c>
      <c r="M26" s="46"/>
      <c r="N26" s="46"/>
      <c r="O26" s="46"/>
      <c r="P26" s="471"/>
      <c r="Q26" s="46">
        <v>4790.0804049999997</v>
      </c>
      <c r="R26" s="46"/>
      <c r="S26" s="26"/>
      <c r="T26" s="26"/>
    </row>
    <row r="27" spans="1:20" ht="15" thickBot="1">
      <c r="A27" s="26"/>
      <c r="B27" s="36" t="s">
        <v>454</v>
      </c>
      <c r="C27" s="37" t="s">
        <v>483</v>
      </c>
      <c r="D27" s="46">
        <v>33791.170425999997</v>
      </c>
      <c r="E27" s="50">
        <v>8352.7534309999992</v>
      </c>
      <c r="F27" s="46">
        <v>25438.416995</v>
      </c>
      <c r="G27" s="46"/>
      <c r="H27" s="46"/>
      <c r="I27" s="47"/>
      <c r="J27" s="47">
        <v>-0.48329800000000001</v>
      </c>
      <c r="K27" s="46">
        <v>-1.6999E-2</v>
      </c>
      <c r="L27" s="46">
        <v>-0.46629900000000002</v>
      </c>
      <c r="M27" s="46"/>
      <c r="N27" s="46"/>
      <c r="O27" s="46"/>
      <c r="P27" s="471"/>
      <c r="Q27" s="46">
        <v>33691.170425999997</v>
      </c>
      <c r="R27" s="46"/>
      <c r="S27" s="26"/>
      <c r="T27" s="26"/>
    </row>
    <row r="28" spans="1:20" ht="15" thickBot="1">
      <c r="A28" s="26"/>
      <c r="B28" s="36" t="s">
        <v>456</v>
      </c>
      <c r="C28" s="37" t="s">
        <v>484</v>
      </c>
      <c r="D28" s="46">
        <v>215.692555</v>
      </c>
      <c r="E28" s="50">
        <v>215.692555</v>
      </c>
      <c r="F28" s="46"/>
      <c r="G28" s="46"/>
      <c r="H28" s="46"/>
      <c r="I28" s="47"/>
      <c r="J28" s="47">
        <v>-1.7524999999999999E-2</v>
      </c>
      <c r="K28" s="46">
        <v>-1.7524999999999999E-2</v>
      </c>
      <c r="L28" s="46"/>
      <c r="M28" s="46"/>
      <c r="N28" s="46"/>
      <c r="O28" s="46"/>
      <c r="P28" s="471"/>
      <c r="Q28" s="46">
        <v>215.692555</v>
      </c>
      <c r="R28" s="46"/>
      <c r="S28" s="26"/>
      <c r="T28" s="26"/>
    </row>
    <row r="29" spans="1:20" ht="15" thickBot="1">
      <c r="A29" s="26"/>
      <c r="B29" s="36" t="s">
        <v>458</v>
      </c>
      <c r="C29" s="37" t="s">
        <v>485</v>
      </c>
      <c r="D29" s="46">
        <v>42.95834</v>
      </c>
      <c r="E29" s="50">
        <v>42.95834</v>
      </c>
      <c r="F29" s="46"/>
      <c r="G29" s="46"/>
      <c r="H29" s="46"/>
      <c r="I29" s="47"/>
      <c r="J29" s="47">
        <v>-1.7899999999999999E-3</v>
      </c>
      <c r="K29" s="46">
        <v>-1.7899999999999999E-3</v>
      </c>
      <c r="L29" s="46"/>
      <c r="M29" s="46"/>
      <c r="N29" s="46"/>
      <c r="O29" s="46"/>
      <c r="P29" s="471"/>
      <c r="Q29" s="46"/>
      <c r="R29" s="46"/>
      <c r="S29" s="26"/>
      <c r="T29" s="26"/>
    </row>
    <row r="30" spans="1:20" ht="15" thickBot="1">
      <c r="A30" s="26"/>
      <c r="B30" s="36" t="s">
        <v>460</v>
      </c>
      <c r="C30" s="37" t="s">
        <v>486</v>
      </c>
      <c r="D30" s="46">
        <v>26603.260796999999</v>
      </c>
      <c r="E30" s="50">
        <v>25660.899973</v>
      </c>
      <c r="F30" s="46">
        <v>942.36082399999998</v>
      </c>
      <c r="G30" s="46"/>
      <c r="H30" s="46"/>
      <c r="I30" s="47"/>
      <c r="J30" s="47">
        <v>-4.9777399999999998</v>
      </c>
      <c r="K30" s="46">
        <v>-4.939527</v>
      </c>
      <c r="L30" s="46">
        <v>-3.8212999999999997E-2</v>
      </c>
      <c r="M30" s="46"/>
      <c r="N30" s="46"/>
      <c r="O30" s="46"/>
      <c r="P30" s="471"/>
      <c r="Q30" s="46">
        <v>19049.347539999999</v>
      </c>
      <c r="R30" s="46"/>
      <c r="S30" s="26"/>
      <c r="T30" s="26"/>
    </row>
    <row r="31" spans="1:20" ht="15" thickBot="1">
      <c r="A31" s="26"/>
      <c r="B31" s="36" t="s">
        <v>490</v>
      </c>
      <c r="C31" s="37" t="s">
        <v>488</v>
      </c>
      <c r="D31" s="48"/>
      <c r="E31" s="50"/>
      <c r="F31" s="46"/>
      <c r="G31" s="46"/>
      <c r="H31" s="48"/>
      <c r="I31" s="47"/>
      <c r="J31" s="47"/>
      <c r="K31" s="46"/>
      <c r="L31" s="46"/>
      <c r="M31" s="46"/>
      <c r="N31" s="48"/>
      <c r="O31" s="46"/>
      <c r="P31" s="471"/>
      <c r="Q31" s="46"/>
      <c r="R31" s="46"/>
      <c r="S31" s="26"/>
      <c r="T31" s="26"/>
    </row>
    <row r="32" spans="1:20" ht="15" thickBot="1">
      <c r="A32" s="26"/>
      <c r="B32" s="40" t="s">
        <v>491</v>
      </c>
      <c r="C32" s="41" t="s">
        <v>224</v>
      </c>
      <c r="D32" s="46">
        <v>360198.55639500002</v>
      </c>
      <c r="E32" s="50">
        <v>292622.43290100002</v>
      </c>
      <c r="F32" s="46">
        <v>67291.480322000003</v>
      </c>
      <c r="G32" s="46">
        <v>1696.1926530000001</v>
      </c>
      <c r="H32" s="49"/>
      <c r="I32" s="47">
        <v>1696.030454</v>
      </c>
      <c r="J32" s="47">
        <v>-156.94439399999999</v>
      </c>
      <c r="K32" s="46">
        <v>-111.821174</v>
      </c>
      <c r="L32" s="46">
        <v>-38.235537000000001</v>
      </c>
      <c r="M32" s="46">
        <v>-90.553291999999999</v>
      </c>
      <c r="N32" s="49"/>
      <c r="O32" s="46">
        <v>-90.553291999999999</v>
      </c>
      <c r="P32" s="42"/>
      <c r="Q32" s="46">
        <v>197094.500184</v>
      </c>
      <c r="R32" s="46">
        <v>1530.352627</v>
      </c>
      <c r="S32" s="26"/>
      <c r="T32" s="26"/>
    </row>
    <row r="33" spans="1:20">
      <c r="A33" s="26"/>
      <c r="B33" s="26"/>
      <c r="C33" s="26"/>
      <c r="D33" s="26"/>
      <c r="E33" s="26"/>
      <c r="F33" s="26"/>
      <c r="G33" s="26"/>
      <c r="H33" s="26"/>
      <c r="I33" s="26"/>
      <c r="J33" s="26"/>
      <c r="K33" s="26"/>
      <c r="L33" s="26"/>
      <c r="M33" s="26"/>
      <c r="N33" s="26"/>
      <c r="O33" s="26"/>
      <c r="P33" s="26"/>
      <c r="Q33" s="26"/>
      <c r="R33" s="26"/>
      <c r="S33" s="26"/>
      <c r="T33" s="26"/>
    </row>
    <row r="34" spans="1:20">
      <c r="A34" s="26"/>
      <c r="B34" s="26"/>
      <c r="C34" s="26"/>
      <c r="D34" s="26"/>
      <c r="E34" s="26"/>
      <c r="F34" s="26"/>
      <c r="G34" s="26"/>
      <c r="H34" s="26"/>
      <c r="I34" s="26"/>
      <c r="J34" s="26"/>
      <c r="K34" s="26"/>
      <c r="L34" s="26"/>
      <c r="M34" s="26"/>
      <c r="N34" s="26"/>
      <c r="O34" s="26"/>
      <c r="P34" s="26"/>
      <c r="Q34" s="26"/>
      <c r="R34" s="26"/>
      <c r="S34" s="26"/>
      <c r="T34" s="26"/>
    </row>
  </sheetData>
  <mergeCells count="8">
    <mergeCell ref="B3:I3"/>
    <mergeCell ref="D7:I7"/>
    <mergeCell ref="J7:O7"/>
    <mergeCell ref="Q7:R7"/>
    <mergeCell ref="D8:F8"/>
    <mergeCell ref="G8:I8"/>
    <mergeCell ref="J8:L8"/>
    <mergeCell ref="M8:O8"/>
  </mergeCells>
  <pageMargins left="0.7" right="0.7" top="0.75" bottom="0.75" header="0.3" footer="0.3"/>
  <pageSetup paperSize="9" orientation="portrait" verticalDpi="0"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
  <sheetViews>
    <sheetView showGridLines="0" workbookViewId="0"/>
  </sheetViews>
  <sheetFormatPr defaultColWidth="9.1796875" defaultRowHeight="13"/>
  <cols>
    <col min="1" max="1" width="8.81640625" style="85" customWidth="1"/>
    <col min="2" max="2" width="12.54296875" style="85" customWidth="1"/>
    <col min="3" max="3" width="21.1796875" style="85" customWidth="1"/>
    <col min="4" max="4" width="19.81640625" style="85" customWidth="1"/>
    <col min="5" max="5" width="17.54296875" style="85" bestFit="1" customWidth="1"/>
    <col min="6" max="6" width="19.1796875" style="85" customWidth="1"/>
    <col min="7" max="7" width="17.1796875" style="85" customWidth="1"/>
    <col min="8" max="8" width="20.81640625" style="85" customWidth="1"/>
    <col min="9" max="9" width="23.81640625" style="85" customWidth="1"/>
    <col min="10" max="11" width="8.81640625" style="85" customWidth="1"/>
    <col min="12" max="16384" width="9.1796875" style="85"/>
  </cols>
  <sheetData>
    <row r="1" spans="1:11" s="462" customFormat="1" ht="16" customHeight="1">
      <c r="A1" s="463" t="s">
        <v>1212</v>
      </c>
      <c r="B1" s="463"/>
      <c r="C1" s="463"/>
      <c r="D1" s="464"/>
      <c r="E1" s="111"/>
      <c r="F1" s="465"/>
      <c r="G1" s="465"/>
    </row>
    <row r="2" spans="1:11">
      <c r="A2" s="83"/>
      <c r="B2" s="83"/>
      <c r="C2" s="83"/>
      <c r="D2" s="83"/>
      <c r="E2" s="83"/>
      <c r="F2" s="83"/>
      <c r="G2" s="83"/>
      <c r="H2" s="83"/>
      <c r="I2" s="83"/>
      <c r="J2" s="83"/>
      <c r="K2" s="83"/>
    </row>
    <row r="3" spans="1:11" ht="20.5" customHeight="1">
      <c r="A3" s="83"/>
      <c r="B3" s="538" t="s">
        <v>1188</v>
      </c>
      <c r="C3" s="489"/>
      <c r="D3" s="489"/>
      <c r="E3" s="83"/>
      <c r="F3" s="83"/>
      <c r="G3" s="83"/>
      <c r="H3" s="83"/>
      <c r="I3" s="83"/>
      <c r="J3" s="83"/>
      <c r="K3" s="83"/>
    </row>
    <row r="4" spans="1:11" ht="20.5" customHeight="1">
      <c r="A4" s="227"/>
      <c r="B4" s="226"/>
      <c r="C4" s="220"/>
      <c r="D4" s="220"/>
      <c r="E4" s="227"/>
      <c r="F4" s="227"/>
      <c r="G4" s="227"/>
      <c r="H4" s="227"/>
      <c r="I4" s="227"/>
      <c r="J4" s="227"/>
      <c r="K4" s="227"/>
    </row>
    <row r="5" spans="1:11">
      <c r="A5" s="83"/>
      <c r="B5" s="83"/>
      <c r="C5" s="83"/>
      <c r="D5" s="83"/>
      <c r="E5" s="83"/>
      <c r="F5" s="83"/>
      <c r="G5" s="83"/>
      <c r="H5" s="83"/>
      <c r="I5" s="83"/>
      <c r="J5" s="83"/>
      <c r="K5" s="83"/>
    </row>
    <row r="6" spans="1:11" ht="14.15" customHeight="1">
      <c r="A6" s="83"/>
      <c r="B6" s="273" t="s">
        <v>180</v>
      </c>
      <c r="C6" s="411"/>
      <c r="D6" s="292" t="s">
        <v>88</v>
      </c>
      <c r="E6" s="293" t="s">
        <v>95</v>
      </c>
      <c r="F6" s="293" t="s">
        <v>96</v>
      </c>
      <c r="G6" s="293" t="s">
        <v>97</v>
      </c>
      <c r="H6" s="293" t="s">
        <v>98</v>
      </c>
      <c r="I6" s="293" t="s">
        <v>227</v>
      </c>
      <c r="J6" s="83"/>
      <c r="K6" s="83"/>
    </row>
    <row r="7" spans="1:11" ht="14.15" customHeight="1">
      <c r="A7" s="83"/>
      <c r="B7" s="278"/>
      <c r="C7" s="403"/>
      <c r="D7" s="549" t="s">
        <v>492</v>
      </c>
      <c r="E7" s="550"/>
      <c r="F7" s="550"/>
      <c r="G7" s="550"/>
      <c r="H7" s="550"/>
      <c r="I7" s="551"/>
      <c r="J7" s="83"/>
      <c r="K7" s="83"/>
    </row>
    <row r="8" spans="1:11" ht="14.5">
      <c r="A8" s="83"/>
      <c r="B8" s="295"/>
      <c r="C8" s="296"/>
      <c r="D8" s="292" t="s">
        <v>493</v>
      </c>
      <c r="E8" s="293" t="s">
        <v>494</v>
      </c>
      <c r="F8" s="293" t="s">
        <v>495</v>
      </c>
      <c r="G8" s="293" t="s">
        <v>496</v>
      </c>
      <c r="H8" s="293" t="s">
        <v>497</v>
      </c>
      <c r="I8" s="293" t="s">
        <v>224</v>
      </c>
      <c r="J8" s="83"/>
      <c r="K8" s="83"/>
    </row>
    <row r="9" spans="1:11" ht="14.5">
      <c r="A9" s="83"/>
      <c r="B9" s="240" t="s">
        <v>89</v>
      </c>
      <c r="C9" s="241" t="s">
        <v>392</v>
      </c>
      <c r="D9" s="91"/>
      <c r="E9" s="90">
        <v>62199.248502000002</v>
      </c>
      <c r="F9" s="90">
        <v>97741.195718000003</v>
      </c>
      <c r="G9" s="90">
        <v>27987.405532000001</v>
      </c>
      <c r="H9" s="92"/>
      <c r="I9" s="90">
        <v>187927.84975200001</v>
      </c>
      <c r="J9" s="83"/>
      <c r="K9" s="83"/>
    </row>
    <row r="10" spans="1:11" ht="14.5">
      <c r="A10" s="83"/>
      <c r="B10" s="89" t="s">
        <v>91</v>
      </c>
      <c r="C10" s="51" t="s">
        <v>489</v>
      </c>
      <c r="D10" s="91"/>
      <c r="E10" s="90">
        <v>56288.693984999998</v>
      </c>
      <c r="F10" s="90">
        <v>45059.231338999998</v>
      </c>
      <c r="G10" s="90">
        <v>6933.9488709999996</v>
      </c>
      <c r="H10" s="92"/>
      <c r="I10" s="90">
        <v>108281.874195</v>
      </c>
      <c r="J10" s="83"/>
      <c r="K10" s="83"/>
    </row>
    <row r="11" spans="1:11" ht="14.15" customHeight="1">
      <c r="A11" s="83"/>
      <c r="B11" s="89" t="s">
        <v>93</v>
      </c>
      <c r="C11" s="51" t="s">
        <v>224</v>
      </c>
      <c r="D11" s="91"/>
      <c r="E11" s="90">
        <v>118487.94248699999</v>
      </c>
      <c r="F11" s="90">
        <v>142800.42705699999</v>
      </c>
      <c r="G11" s="90">
        <v>34921.354402999998</v>
      </c>
      <c r="H11" s="92"/>
      <c r="I11" s="90">
        <v>296209.72394699999</v>
      </c>
      <c r="J11" s="83"/>
      <c r="K11" s="83"/>
    </row>
    <row r="12" spans="1:11">
      <c r="A12" s="83"/>
      <c r="B12" s="83"/>
      <c r="C12" s="83"/>
      <c r="D12" s="83"/>
      <c r="E12" s="83"/>
      <c r="F12" s="83"/>
      <c r="G12" s="83"/>
      <c r="H12" s="83"/>
      <c r="I12" s="83"/>
      <c r="J12" s="83"/>
      <c r="K12" s="83"/>
    </row>
    <row r="13" spans="1:11">
      <c r="A13" s="83"/>
      <c r="B13" s="83"/>
      <c r="C13" s="83"/>
      <c r="D13" s="83"/>
      <c r="E13" s="83"/>
      <c r="F13" s="83"/>
      <c r="G13" s="83"/>
      <c r="H13" s="83"/>
      <c r="I13" s="83"/>
      <c r="J13" s="83"/>
      <c r="K13" s="83"/>
    </row>
  </sheetData>
  <mergeCells count="2">
    <mergeCell ref="B3:D3"/>
    <mergeCell ref="D7:I7"/>
  </mergeCells>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5"/>
  <sheetViews>
    <sheetView showGridLines="0" workbookViewId="0"/>
  </sheetViews>
  <sheetFormatPr defaultColWidth="9.1796875" defaultRowHeight="13"/>
  <cols>
    <col min="1" max="1" width="7" style="85" customWidth="1"/>
    <col min="2" max="2" width="11.1796875" style="85" customWidth="1"/>
    <col min="3" max="3" width="71.1796875" style="85" customWidth="1"/>
    <col min="4" max="4" width="27.1796875" style="85" customWidth="1"/>
    <col min="5" max="6" width="7" style="85" customWidth="1"/>
    <col min="7" max="16384" width="9.1796875" style="85"/>
  </cols>
  <sheetData>
    <row r="1" spans="1:7" s="462" customFormat="1" ht="16" customHeight="1">
      <c r="A1" s="463" t="s">
        <v>1212</v>
      </c>
      <c r="B1" s="463"/>
      <c r="C1" s="463"/>
      <c r="D1" s="464"/>
      <c r="E1" s="111"/>
      <c r="F1" s="465"/>
      <c r="G1" s="465"/>
    </row>
    <row r="2" spans="1:7" ht="14.15" customHeight="1">
      <c r="A2" s="83"/>
      <c r="B2" s="542"/>
      <c r="C2" s="543"/>
      <c r="D2" s="83"/>
      <c r="E2" s="83"/>
      <c r="F2" s="83"/>
    </row>
    <row r="3" spans="1:7" s="144" customFormat="1" ht="14.15" customHeight="1">
      <c r="A3" s="143"/>
      <c r="B3" s="538" t="s">
        <v>76</v>
      </c>
      <c r="C3" s="489"/>
      <c r="D3" s="143"/>
      <c r="E3" s="143"/>
      <c r="F3" s="143"/>
    </row>
    <row r="4" spans="1:7" s="144" customFormat="1" ht="14.15" customHeight="1">
      <c r="A4" s="143"/>
      <c r="B4" s="226"/>
      <c r="C4" s="220"/>
      <c r="D4" s="143"/>
      <c r="E4" s="143"/>
      <c r="F4" s="143"/>
    </row>
    <row r="5" spans="1:7" ht="16" customHeight="1">
      <c r="A5" s="83"/>
      <c r="B5" s="552"/>
      <c r="C5" s="552"/>
      <c r="D5" s="86"/>
      <c r="E5" s="83"/>
      <c r="F5" s="83"/>
    </row>
    <row r="6" spans="1:7" ht="14.5">
      <c r="A6" s="83"/>
      <c r="B6" s="273" t="s">
        <v>180</v>
      </c>
      <c r="C6" s="414"/>
      <c r="D6" s="299" t="s">
        <v>88</v>
      </c>
      <c r="E6" s="83"/>
      <c r="F6" s="83"/>
    </row>
    <row r="7" spans="1:7" ht="14.5">
      <c r="A7" s="83"/>
      <c r="B7" s="553"/>
      <c r="C7" s="554"/>
      <c r="D7" s="413" t="s">
        <v>498</v>
      </c>
      <c r="E7" s="83"/>
      <c r="F7" s="83"/>
    </row>
    <row r="8" spans="1:7" ht="15" thickBot="1">
      <c r="A8" s="83"/>
      <c r="B8" s="460" t="s">
        <v>391</v>
      </c>
      <c r="C8" s="243" t="s">
        <v>499</v>
      </c>
      <c r="D8" s="285">
        <v>792.70049700000004</v>
      </c>
      <c r="E8" s="83"/>
      <c r="F8" s="83"/>
    </row>
    <row r="9" spans="1:7" ht="15" thickBot="1">
      <c r="A9" s="83"/>
      <c r="B9" s="461" t="s">
        <v>393</v>
      </c>
      <c r="C9" s="93" t="s">
        <v>500</v>
      </c>
      <c r="D9" s="90">
        <v>1379.077108</v>
      </c>
      <c r="E9" s="83"/>
      <c r="F9" s="83"/>
    </row>
    <row r="10" spans="1:7" ht="15" thickBot="1">
      <c r="A10" s="83"/>
      <c r="B10" s="461" t="s">
        <v>395</v>
      </c>
      <c r="C10" s="93" t="s">
        <v>501</v>
      </c>
      <c r="D10" s="90">
        <v>-475.58495199999999</v>
      </c>
      <c r="E10" s="83"/>
      <c r="F10" s="83"/>
    </row>
    <row r="11" spans="1:7" ht="15" thickBot="1">
      <c r="A11" s="83"/>
      <c r="B11" s="461" t="s">
        <v>397</v>
      </c>
      <c r="C11" s="93" t="s">
        <v>502</v>
      </c>
      <c r="D11" s="300"/>
      <c r="E11" s="83"/>
      <c r="F11" s="83"/>
    </row>
    <row r="12" spans="1:7" ht="14.5">
      <c r="A12" s="83"/>
      <c r="B12" s="89" t="s">
        <v>399</v>
      </c>
      <c r="C12" s="230" t="s">
        <v>503</v>
      </c>
      <c r="D12" s="289">
        <v>-475.58495199999999</v>
      </c>
      <c r="E12" s="83"/>
      <c r="F12" s="83"/>
    </row>
    <row r="13" spans="1:7" ht="14.5">
      <c r="A13" s="83"/>
      <c r="B13" s="89" t="s">
        <v>401</v>
      </c>
      <c r="C13" s="51" t="s">
        <v>504</v>
      </c>
      <c r="D13" s="285">
        <v>1696.1926530000001</v>
      </c>
      <c r="E13" s="83"/>
      <c r="F13" s="83"/>
    </row>
    <row r="14" spans="1:7">
      <c r="A14" s="83"/>
      <c r="B14" s="83"/>
      <c r="C14" s="83"/>
      <c r="D14" s="83"/>
      <c r="E14" s="83"/>
      <c r="F14" s="83"/>
    </row>
    <row r="15" spans="1:7">
      <c r="A15" s="83"/>
      <c r="B15" s="83"/>
      <c r="C15" s="83"/>
      <c r="D15" s="83"/>
      <c r="E15" s="83"/>
      <c r="F15" s="83"/>
    </row>
  </sheetData>
  <mergeCells count="4">
    <mergeCell ref="B2:C2"/>
    <mergeCell ref="B3:C3"/>
    <mergeCell ref="B5:C5"/>
    <mergeCell ref="B7:C7"/>
  </mergeCell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showGridLines="0" workbookViewId="0"/>
  </sheetViews>
  <sheetFormatPr defaultColWidth="9.1796875" defaultRowHeight="13"/>
  <cols>
    <col min="1" max="2" width="8.81640625" style="104" customWidth="1"/>
    <col min="3" max="3" width="31.1796875" style="104" customWidth="1"/>
    <col min="4" max="8" width="23.54296875" style="104" customWidth="1"/>
    <col min="9" max="10" width="8.81640625" style="104" customWidth="1"/>
    <col min="11" max="16384" width="9.1796875" style="104"/>
  </cols>
  <sheetData>
    <row r="1" spans="1:10" s="462" customFormat="1" ht="16" customHeight="1">
      <c r="A1" s="463" t="s">
        <v>1212</v>
      </c>
      <c r="B1" s="463"/>
      <c r="C1" s="463"/>
      <c r="D1" s="464"/>
      <c r="E1" s="111"/>
      <c r="F1" s="465"/>
      <c r="G1" s="465"/>
    </row>
    <row r="2" spans="1:10">
      <c r="A2" s="142"/>
      <c r="B2" s="142"/>
      <c r="C2" s="142"/>
      <c r="D2" s="142"/>
      <c r="E2" s="142"/>
      <c r="F2" s="142"/>
      <c r="G2" s="142"/>
      <c r="H2" s="142"/>
      <c r="I2" s="142"/>
      <c r="J2" s="142"/>
    </row>
    <row r="3" spans="1:10" ht="19.75" customHeight="1">
      <c r="A3" s="229"/>
      <c r="B3" s="555" t="s">
        <v>1190</v>
      </c>
      <c r="C3" s="556"/>
      <c r="D3" s="556"/>
      <c r="E3" s="556"/>
      <c r="F3" s="556"/>
      <c r="G3" s="556"/>
      <c r="H3" s="556"/>
      <c r="I3" s="556"/>
      <c r="J3" s="556"/>
    </row>
    <row r="4" spans="1:10">
      <c r="A4" s="142"/>
      <c r="B4" s="142"/>
      <c r="C4" s="142"/>
      <c r="D4" s="142"/>
      <c r="E4" s="142"/>
      <c r="F4" s="142"/>
      <c r="G4" s="142"/>
      <c r="H4" s="142"/>
      <c r="I4" s="142"/>
      <c r="J4" s="142"/>
    </row>
    <row r="5" spans="1:10">
      <c r="A5" s="142"/>
      <c r="B5" s="239"/>
      <c r="C5" s="239"/>
      <c r="D5" s="142"/>
      <c r="E5" s="142"/>
      <c r="F5" s="142"/>
      <c r="G5" s="142"/>
      <c r="H5" s="142"/>
      <c r="I5" s="142"/>
      <c r="J5" s="142"/>
    </row>
    <row r="6" spans="1:10" ht="29">
      <c r="A6" s="142"/>
      <c r="B6" s="273" t="s">
        <v>180</v>
      </c>
      <c r="C6" s="301"/>
      <c r="D6" s="302" t="s">
        <v>1136</v>
      </c>
      <c r="E6" s="303" t="s">
        <v>1137</v>
      </c>
      <c r="F6" s="304"/>
      <c r="G6" s="304"/>
      <c r="H6" s="305"/>
      <c r="I6" s="142"/>
      <c r="J6" s="142"/>
    </row>
    <row r="7" spans="1:10" ht="29">
      <c r="A7" s="142"/>
      <c r="B7" s="306"/>
      <c r="C7" s="301"/>
      <c r="D7" s="307"/>
      <c r="E7" s="308"/>
      <c r="F7" s="302" t="s">
        <v>1138</v>
      </c>
      <c r="G7" s="303" t="s">
        <v>1139</v>
      </c>
      <c r="H7" s="305"/>
      <c r="I7" s="142"/>
      <c r="J7" s="142"/>
    </row>
    <row r="8" spans="1:10" ht="29">
      <c r="A8" s="142"/>
      <c r="B8" s="309"/>
      <c r="C8" s="310"/>
      <c r="D8" s="268"/>
      <c r="E8" s="311"/>
      <c r="F8" s="268"/>
      <c r="G8" s="311"/>
      <c r="H8" s="302" t="s">
        <v>1140</v>
      </c>
      <c r="I8" s="142"/>
      <c r="J8" s="142"/>
    </row>
    <row r="9" spans="1:10" ht="14.15" customHeight="1">
      <c r="A9" s="142"/>
      <c r="B9" s="312"/>
      <c r="C9" s="313"/>
      <c r="D9" s="249" t="s">
        <v>88</v>
      </c>
      <c r="E9" s="314" t="s">
        <v>95</v>
      </c>
      <c r="F9" s="249" t="s">
        <v>96</v>
      </c>
      <c r="G9" s="314" t="s">
        <v>97</v>
      </c>
      <c r="H9" s="249" t="s">
        <v>98</v>
      </c>
      <c r="I9" s="142"/>
      <c r="J9" s="142"/>
    </row>
    <row r="10" spans="1:10" ht="14.5">
      <c r="A10" s="142"/>
      <c r="B10" s="43" t="s">
        <v>89</v>
      </c>
      <c r="C10" s="12" t="s">
        <v>392</v>
      </c>
      <c r="D10" s="13">
        <v>59808.948384000003</v>
      </c>
      <c r="E10" s="13">
        <v>128118.90136800001</v>
      </c>
      <c r="F10" s="28"/>
      <c r="G10" s="13">
        <v>128118.90136800001</v>
      </c>
      <c r="H10" s="28"/>
      <c r="I10" s="142"/>
      <c r="J10" s="142"/>
    </row>
    <row r="11" spans="1:10" ht="14.5">
      <c r="A11" s="142"/>
      <c r="B11" s="43" t="s">
        <v>91</v>
      </c>
      <c r="C11" s="12" t="s">
        <v>1141</v>
      </c>
      <c r="D11" s="13">
        <v>95575.042298</v>
      </c>
      <c r="E11" s="13">
        <v>12706.831896</v>
      </c>
      <c r="F11" s="28"/>
      <c r="G11" s="13">
        <v>12706.831896</v>
      </c>
      <c r="H11" s="472"/>
      <c r="I11" s="142"/>
      <c r="J11" s="142"/>
    </row>
    <row r="12" spans="1:10" ht="14.15" customHeight="1">
      <c r="A12" s="142"/>
      <c r="B12" s="43" t="s">
        <v>93</v>
      </c>
      <c r="C12" s="12" t="s">
        <v>224</v>
      </c>
      <c r="D12" s="13">
        <v>155383.990682</v>
      </c>
      <c r="E12" s="13">
        <v>140825.73326400001</v>
      </c>
      <c r="F12" s="28"/>
      <c r="G12" s="13">
        <v>140825.73326400001</v>
      </c>
      <c r="H12" s="28"/>
      <c r="I12" s="142"/>
      <c r="J12" s="142"/>
    </row>
    <row r="13" spans="1:10" ht="29">
      <c r="A13" s="142"/>
      <c r="B13" s="11" t="s">
        <v>109</v>
      </c>
      <c r="C13" s="12" t="s">
        <v>1142</v>
      </c>
      <c r="D13" s="13">
        <v>86.038414000000003</v>
      </c>
      <c r="E13" s="13">
        <v>1519.600948</v>
      </c>
      <c r="F13" s="28"/>
      <c r="G13" s="13">
        <v>1519.600948</v>
      </c>
      <c r="H13" s="28"/>
      <c r="I13" s="142"/>
      <c r="J13" s="142"/>
    </row>
    <row r="14" spans="1:10" ht="14.5">
      <c r="A14" s="142"/>
      <c r="B14" s="11" t="s">
        <v>1110</v>
      </c>
      <c r="C14" s="12" t="s">
        <v>1143</v>
      </c>
      <c r="D14" s="13">
        <v>86.038414000000003</v>
      </c>
      <c r="E14" s="13">
        <v>1519.600948</v>
      </c>
      <c r="F14" s="473"/>
      <c r="G14" s="473"/>
      <c r="H14" s="473"/>
      <c r="I14" s="142"/>
      <c r="J14" s="142"/>
    </row>
    <row r="15" spans="1:10">
      <c r="A15" s="142"/>
      <c r="B15" s="142"/>
      <c r="C15" s="142"/>
      <c r="D15" s="142"/>
      <c r="E15" s="142"/>
      <c r="F15" s="142"/>
      <c r="G15" s="142"/>
      <c r="H15" s="142"/>
      <c r="I15" s="142"/>
      <c r="J15" s="142"/>
    </row>
  </sheetData>
  <mergeCells count="1">
    <mergeCell ref="B3:J3"/>
  </mergeCells>
  <pageMargins left="0.7" right="0.7" top="0.75" bottom="0.75" header="0.3" footer="0.3"/>
  <pageSetup paperSize="9" orientation="portrait" verticalDpi="0"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6"/>
  <sheetViews>
    <sheetView showGridLines="0" workbookViewId="0"/>
  </sheetViews>
  <sheetFormatPr defaultColWidth="9.1796875" defaultRowHeight="13"/>
  <cols>
    <col min="1" max="1" width="8.54296875" style="104" customWidth="1"/>
    <col min="2" max="2" width="8.1796875" style="104" customWidth="1"/>
    <col min="3" max="3" width="61.81640625" style="104" customWidth="1"/>
    <col min="4" max="10" width="28.1796875" style="104" customWidth="1"/>
    <col min="11" max="16384" width="9.1796875" style="104"/>
  </cols>
  <sheetData>
    <row r="1" spans="1:10" s="462" customFormat="1" ht="16" customHeight="1">
      <c r="A1" s="463" t="s">
        <v>1212</v>
      </c>
      <c r="B1" s="463"/>
      <c r="C1" s="463"/>
      <c r="D1" s="464"/>
      <c r="E1" s="111"/>
      <c r="F1" s="465"/>
      <c r="G1" s="465"/>
    </row>
    <row r="2" spans="1:10">
      <c r="A2" s="142"/>
      <c r="B2" s="142"/>
      <c r="C2" s="142"/>
      <c r="D2" s="142"/>
      <c r="E2" s="142"/>
      <c r="F2" s="142"/>
      <c r="G2" s="142"/>
      <c r="H2" s="142"/>
      <c r="I2" s="142"/>
      <c r="J2" s="142"/>
    </row>
    <row r="3" spans="1:10" ht="19.75" customHeight="1">
      <c r="A3" s="142"/>
      <c r="B3" s="555" t="s">
        <v>1189</v>
      </c>
      <c r="C3" s="556"/>
      <c r="D3" s="556"/>
      <c r="E3" s="556"/>
      <c r="F3" s="556"/>
      <c r="G3" s="556"/>
      <c r="H3" s="556"/>
      <c r="I3" s="556"/>
      <c r="J3" s="556"/>
    </row>
    <row r="4" spans="1:10">
      <c r="A4" s="142"/>
      <c r="B4" s="142"/>
      <c r="C4" s="142"/>
      <c r="D4" s="142"/>
      <c r="E4" s="142"/>
      <c r="F4" s="142"/>
      <c r="G4" s="142"/>
      <c r="H4" s="142"/>
      <c r="I4" s="142"/>
      <c r="J4" s="142"/>
    </row>
    <row r="5" spans="1:10">
      <c r="A5" s="142"/>
      <c r="B5" s="142"/>
      <c r="C5" s="142"/>
      <c r="D5" s="142"/>
      <c r="E5" s="142"/>
      <c r="F5" s="142"/>
      <c r="G5" s="142"/>
      <c r="H5" s="142"/>
      <c r="I5" s="142"/>
      <c r="J5" s="142"/>
    </row>
    <row r="6" spans="1:10" ht="14.5">
      <c r="A6" s="142"/>
      <c r="B6" s="315" t="s">
        <v>180</v>
      </c>
      <c r="C6" s="316" t="s">
        <v>645</v>
      </c>
      <c r="D6" s="557" t="s">
        <v>1144</v>
      </c>
      <c r="E6" s="551"/>
      <c r="F6" s="557" t="s">
        <v>1145</v>
      </c>
      <c r="G6" s="551"/>
      <c r="H6" s="557" t="s">
        <v>1146</v>
      </c>
      <c r="I6" s="551"/>
      <c r="J6" s="142"/>
    </row>
    <row r="7" spans="1:10" ht="14.5">
      <c r="A7" s="142"/>
      <c r="B7" s="317"/>
      <c r="C7" s="307"/>
      <c r="D7" s="249" t="s">
        <v>416</v>
      </c>
      <c r="E7" s="249" t="s">
        <v>423</v>
      </c>
      <c r="F7" s="250" t="s">
        <v>416</v>
      </c>
      <c r="G7" s="249" t="s">
        <v>423</v>
      </c>
      <c r="H7" s="249" t="s">
        <v>1147</v>
      </c>
      <c r="I7" s="249" t="s">
        <v>1148</v>
      </c>
      <c r="J7" s="142"/>
    </row>
    <row r="8" spans="1:10" ht="14.5">
      <c r="A8" s="142"/>
      <c r="B8" s="318"/>
      <c r="C8" s="268"/>
      <c r="D8" s="249" t="s">
        <v>88</v>
      </c>
      <c r="E8" s="249" t="s">
        <v>95</v>
      </c>
      <c r="F8" s="249" t="s">
        <v>96</v>
      </c>
      <c r="G8" s="249" t="s">
        <v>97</v>
      </c>
      <c r="H8" s="249" t="s">
        <v>98</v>
      </c>
      <c r="I8" s="249" t="s">
        <v>227</v>
      </c>
      <c r="J8" s="142"/>
    </row>
    <row r="9" spans="1:10" ht="14.5">
      <c r="A9" s="142"/>
      <c r="B9" s="89" t="s">
        <v>89</v>
      </c>
      <c r="C9" s="12" t="s">
        <v>1149</v>
      </c>
      <c r="D9" s="134"/>
      <c r="E9" s="134"/>
      <c r="F9" s="134"/>
      <c r="G9" s="134"/>
      <c r="H9" s="134"/>
      <c r="I9" s="173"/>
      <c r="J9" s="142"/>
    </row>
    <row r="10" spans="1:10" ht="14.5">
      <c r="A10" s="142"/>
      <c r="B10" s="89" t="s">
        <v>91</v>
      </c>
      <c r="C10" s="12" t="s">
        <v>1150</v>
      </c>
      <c r="D10" s="134"/>
      <c r="E10" s="134"/>
      <c r="F10" s="134"/>
      <c r="G10" s="134"/>
      <c r="H10" s="134"/>
      <c r="I10" s="173"/>
      <c r="J10" s="142"/>
    </row>
    <row r="11" spans="1:10" ht="14.5">
      <c r="A11" s="142"/>
      <c r="B11" s="89" t="s">
        <v>93</v>
      </c>
      <c r="C11" s="12" t="s">
        <v>1151</v>
      </c>
      <c r="D11" s="134"/>
      <c r="E11" s="134"/>
      <c r="F11" s="134"/>
      <c r="G11" s="134"/>
      <c r="H11" s="134"/>
      <c r="I11" s="173"/>
      <c r="J11" s="142"/>
    </row>
    <row r="12" spans="1:10" ht="14.5">
      <c r="A12" s="142"/>
      <c r="B12" s="89" t="s">
        <v>109</v>
      </c>
      <c r="C12" s="12" t="s">
        <v>1152</v>
      </c>
      <c r="D12" s="134"/>
      <c r="E12" s="134"/>
      <c r="F12" s="134"/>
      <c r="G12" s="134"/>
      <c r="H12" s="134"/>
      <c r="I12" s="173"/>
      <c r="J12" s="142"/>
    </row>
    <row r="13" spans="1:10" ht="14.5">
      <c r="A13" s="142"/>
      <c r="B13" s="89" t="s">
        <v>111</v>
      </c>
      <c r="C13" s="12" t="s">
        <v>1153</v>
      </c>
      <c r="D13" s="134"/>
      <c r="E13" s="134"/>
      <c r="F13" s="134"/>
      <c r="G13" s="134"/>
      <c r="H13" s="134"/>
      <c r="I13" s="173"/>
      <c r="J13" s="142"/>
    </row>
    <row r="14" spans="1:10" ht="14.5">
      <c r="A14" s="142"/>
      <c r="B14" s="89" t="s">
        <v>113</v>
      </c>
      <c r="C14" s="12" t="s">
        <v>987</v>
      </c>
      <c r="D14" s="134"/>
      <c r="E14" s="134"/>
      <c r="F14" s="134"/>
      <c r="G14" s="134"/>
      <c r="H14" s="134"/>
      <c r="I14" s="173"/>
      <c r="J14" s="142"/>
    </row>
    <row r="15" spans="1:10" ht="14.5">
      <c r="A15" s="142"/>
      <c r="B15" s="89" t="s">
        <v>115</v>
      </c>
      <c r="C15" s="12" t="s">
        <v>988</v>
      </c>
      <c r="D15" s="108">
        <v>2763.6420240000002</v>
      </c>
      <c r="E15" s="108">
        <v>0</v>
      </c>
      <c r="F15" s="108">
        <v>2385.9953500000001</v>
      </c>
      <c r="G15" s="108">
        <v>0</v>
      </c>
      <c r="H15" s="108">
        <v>2385.995355</v>
      </c>
      <c r="I15" s="188">
        <v>1</v>
      </c>
      <c r="J15" s="142"/>
    </row>
    <row r="16" spans="1:10" ht="14.5">
      <c r="A16" s="142"/>
      <c r="B16" s="89" t="s">
        <v>127</v>
      </c>
      <c r="C16" s="12" t="s">
        <v>1154</v>
      </c>
      <c r="D16" s="134"/>
      <c r="E16" s="106"/>
      <c r="F16" s="108"/>
      <c r="G16" s="106"/>
      <c r="H16" s="108"/>
      <c r="I16" s="188"/>
      <c r="J16" s="142"/>
    </row>
    <row r="17" spans="1:10" ht="14.5">
      <c r="A17" s="142"/>
      <c r="B17" s="89" t="s">
        <v>131</v>
      </c>
      <c r="C17" s="12" t="s">
        <v>1155</v>
      </c>
      <c r="D17" s="134"/>
      <c r="E17" s="106"/>
      <c r="F17" s="108"/>
      <c r="G17" s="106"/>
      <c r="H17" s="108"/>
      <c r="I17" s="188"/>
      <c r="J17" s="142"/>
    </row>
    <row r="18" spans="1:10" ht="14.5">
      <c r="A18" s="142"/>
      <c r="B18" s="89" t="s">
        <v>135</v>
      </c>
      <c r="C18" s="12" t="s">
        <v>1156</v>
      </c>
      <c r="D18" s="108">
        <v>129.535934</v>
      </c>
      <c r="E18" s="106"/>
      <c r="F18" s="108">
        <v>84.866078000000002</v>
      </c>
      <c r="G18" s="106"/>
      <c r="H18" s="108">
        <v>84.866078000000002</v>
      </c>
      <c r="I18" s="188">
        <v>1</v>
      </c>
      <c r="J18" s="142"/>
    </row>
    <row r="19" spans="1:10" ht="14.5">
      <c r="A19" s="142"/>
      <c r="B19" s="89" t="s">
        <v>139</v>
      </c>
      <c r="C19" s="12" t="s">
        <v>1157</v>
      </c>
      <c r="D19" s="108"/>
      <c r="E19" s="106"/>
      <c r="F19" s="108"/>
      <c r="G19" s="106"/>
      <c r="H19" s="108"/>
      <c r="I19" s="188"/>
      <c r="J19" s="142"/>
    </row>
    <row r="20" spans="1:10" ht="14.5">
      <c r="A20" s="142"/>
      <c r="B20" s="89" t="s">
        <v>143</v>
      </c>
      <c r="C20" s="12" t="s">
        <v>1158</v>
      </c>
      <c r="D20" s="108"/>
      <c r="E20" s="106"/>
      <c r="F20" s="108"/>
      <c r="G20" s="106"/>
      <c r="H20" s="108"/>
      <c r="I20" s="188"/>
      <c r="J20" s="142"/>
    </row>
    <row r="21" spans="1:10" ht="14.5">
      <c r="A21" s="142"/>
      <c r="B21" s="89" t="s">
        <v>146</v>
      </c>
      <c r="C21" s="12" t="s">
        <v>1159</v>
      </c>
      <c r="D21" s="108"/>
      <c r="E21" s="106"/>
      <c r="F21" s="108"/>
      <c r="G21" s="106"/>
      <c r="H21" s="108"/>
      <c r="I21" s="188"/>
      <c r="J21" s="142"/>
    </row>
    <row r="22" spans="1:10" ht="14.5">
      <c r="A22" s="142"/>
      <c r="B22" s="89" t="s">
        <v>148</v>
      </c>
      <c r="C22" s="12" t="s">
        <v>1160</v>
      </c>
      <c r="D22" s="108"/>
      <c r="E22" s="106"/>
      <c r="F22" s="108"/>
      <c r="G22" s="106"/>
      <c r="H22" s="108"/>
      <c r="I22" s="188"/>
      <c r="J22" s="142"/>
    </row>
    <row r="23" spans="1:10" ht="14.5">
      <c r="A23" s="142"/>
      <c r="B23" s="89" t="s">
        <v>162</v>
      </c>
      <c r="C23" s="12" t="s">
        <v>1161</v>
      </c>
      <c r="D23" s="108"/>
      <c r="E23" s="106"/>
      <c r="F23" s="108"/>
      <c r="G23" s="106"/>
      <c r="H23" s="108"/>
      <c r="I23" s="188"/>
      <c r="J23" s="142"/>
    </row>
    <row r="24" spans="1:10" ht="14.5">
      <c r="A24" s="142"/>
      <c r="B24" s="89" t="s">
        <v>168</v>
      </c>
      <c r="C24" s="12" t="s">
        <v>1162</v>
      </c>
      <c r="D24" s="108"/>
      <c r="E24" s="106"/>
      <c r="F24" s="108"/>
      <c r="G24" s="106"/>
      <c r="H24" s="108"/>
      <c r="I24" s="188"/>
      <c r="J24" s="142"/>
    </row>
    <row r="25" spans="1:10" ht="14.5">
      <c r="A25" s="142"/>
      <c r="B25" s="459" t="s">
        <v>170</v>
      </c>
      <c r="C25" s="174" t="s">
        <v>1163</v>
      </c>
      <c r="D25" s="108">
        <v>2893.1779580000002</v>
      </c>
      <c r="E25" s="108">
        <v>0</v>
      </c>
      <c r="F25" s="108">
        <v>2470.8614280000002</v>
      </c>
      <c r="G25" s="108">
        <v>0</v>
      </c>
      <c r="H25" s="108">
        <v>2470.861433</v>
      </c>
      <c r="I25" s="188">
        <v>1</v>
      </c>
      <c r="J25" s="142"/>
    </row>
    <row r="26" spans="1:10">
      <c r="A26" s="142"/>
      <c r="B26" s="142"/>
      <c r="C26" s="142"/>
      <c r="D26" s="142"/>
      <c r="E26" s="142"/>
      <c r="F26" s="142"/>
      <c r="G26" s="142"/>
      <c r="H26" s="142"/>
      <c r="I26" s="142"/>
      <c r="J26" s="142"/>
    </row>
  </sheetData>
  <mergeCells count="4">
    <mergeCell ref="B3:J3"/>
    <mergeCell ref="D6:E6"/>
    <mergeCell ref="F6:G6"/>
    <mergeCell ref="H6:I6"/>
  </mergeCells>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0"/>
  <sheetViews>
    <sheetView showGridLines="0" workbookViewId="0">
      <selection activeCell="B16" sqref="B16"/>
    </sheetView>
  </sheetViews>
  <sheetFormatPr defaultRowHeight="14.5"/>
  <cols>
    <col min="1" max="1" width="13" customWidth="1"/>
    <col min="2" max="2" width="137.54296875" customWidth="1"/>
  </cols>
  <sheetData>
    <row r="1" spans="1:11" s="462" customFormat="1" ht="16" customHeight="1">
      <c r="A1" s="463" t="s">
        <v>1212</v>
      </c>
      <c r="B1" s="463"/>
      <c r="C1" s="463"/>
      <c r="D1" s="464"/>
      <c r="E1" s="111"/>
      <c r="F1" s="465"/>
      <c r="G1" s="465"/>
    </row>
    <row r="3" spans="1:11" ht="21">
      <c r="A3" s="2" t="s">
        <v>48</v>
      </c>
    </row>
    <row r="5" spans="1:11" ht="14.5" customHeight="1">
      <c r="A5" s="477" t="s">
        <v>1174</v>
      </c>
      <c r="B5" s="477"/>
    </row>
    <row r="6" spans="1:11">
      <c r="A6" s="477"/>
      <c r="B6" s="477"/>
    </row>
    <row r="7" spans="1:11">
      <c r="A7" s="477"/>
      <c r="B7" s="477"/>
    </row>
    <row r="8" spans="1:11">
      <c r="A8" s="477"/>
      <c r="B8" s="477"/>
    </row>
    <row r="9" spans="1:11">
      <c r="A9" s="477"/>
      <c r="B9" s="477"/>
    </row>
    <row r="10" spans="1:11">
      <c r="A10" s="477"/>
      <c r="B10" s="477"/>
    </row>
    <row r="11" spans="1:11">
      <c r="A11" s="477"/>
      <c r="B11" s="477"/>
    </row>
    <row r="12" spans="1:11">
      <c r="A12" s="62" t="s">
        <v>41</v>
      </c>
      <c r="B12" s="62"/>
      <c r="C12" s="62" t="s">
        <v>637</v>
      </c>
      <c r="D12" s="101"/>
      <c r="E12" s="101"/>
      <c r="F12" s="101"/>
      <c r="G12" s="101"/>
      <c r="H12" s="101"/>
      <c r="I12" s="101"/>
      <c r="J12" s="101"/>
      <c r="K12" s="101"/>
    </row>
    <row r="13" spans="1:11">
      <c r="A13" t="s">
        <v>1211</v>
      </c>
    </row>
    <row r="14" spans="1:11" s="8" customFormat="1">
      <c r="A14" s="8" t="s">
        <v>81</v>
      </c>
      <c r="B14" s="8" t="s">
        <v>1205</v>
      </c>
      <c r="C14" s="8" t="s">
        <v>638</v>
      </c>
    </row>
    <row r="15" spans="1:11" s="8" customFormat="1">
      <c r="A15" s="8" t="s">
        <v>81</v>
      </c>
      <c r="B15" s="8" t="s">
        <v>1204</v>
      </c>
      <c r="C15" s="8" t="s">
        <v>86</v>
      </c>
    </row>
    <row r="16" spans="1:11" s="8" customFormat="1">
      <c r="A16" s="8" t="s">
        <v>81</v>
      </c>
      <c r="B16" s="8" t="s">
        <v>1206</v>
      </c>
      <c r="C16" s="8" t="s">
        <v>639</v>
      </c>
    </row>
    <row r="17" spans="1:3" s="8" customFormat="1">
      <c r="A17" s="8" t="s">
        <v>81</v>
      </c>
      <c r="B17" s="8" t="s">
        <v>82</v>
      </c>
      <c r="C17" s="8" t="s">
        <v>1208</v>
      </c>
    </row>
    <row r="18" spans="1:3" s="8" customFormat="1">
      <c r="A18" s="8" t="s">
        <v>81</v>
      </c>
      <c r="B18" s="8" t="s">
        <v>1207</v>
      </c>
      <c r="C18" s="8" t="s">
        <v>86</v>
      </c>
    </row>
    <row r="19" spans="1:3" s="8" customFormat="1">
      <c r="A19" s="8" t="s">
        <v>81</v>
      </c>
      <c r="B19" s="8" t="s">
        <v>83</v>
      </c>
      <c r="C19" s="8" t="s">
        <v>1208</v>
      </c>
    </row>
    <row r="20" spans="1:3">
      <c r="A20" s="8" t="s">
        <v>81</v>
      </c>
      <c r="B20" s="8" t="s">
        <v>84</v>
      </c>
      <c r="C20" s="8" t="s">
        <v>1208</v>
      </c>
    </row>
    <row r="21" spans="1:3" s="8" customFormat="1">
      <c r="A21" s="8" t="s">
        <v>81</v>
      </c>
      <c r="B21" s="8" t="s">
        <v>36</v>
      </c>
      <c r="C21" s="8" t="s">
        <v>640</v>
      </c>
    </row>
    <row r="22" spans="1:3" s="8" customFormat="1">
      <c r="A22" s="8" t="s">
        <v>81</v>
      </c>
      <c r="B22" s="8" t="s">
        <v>85</v>
      </c>
      <c r="C22" s="8" t="s">
        <v>641</v>
      </c>
    </row>
    <row r="23" spans="1:3" s="8" customFormat="1">
      <c r="A23" s="8" t="s">
        <v>81</v>
      </c>
      <c r="B23" s="8" t="s">
        <v>642</v>
      </c>
      <c r="C23" s="8" t="s">
        <v>643</v>
      </c>
    </row>
    <row r="24" spans="1:3" s="8" customFormat="1">
      <c r="A24" s="8" t="s">
        <v>81</v>
      </c>
      <c r="B24" s="8" t="s">
        <v>23</v>
      </c>
      <c r="C24" s="8" t="s">
        <v>643</v>
      </c>
    </row>
    <row r="25" spans="1:3" s="8" customFormat="1">
      <c r="A25" s="8" t="s">
        <v>81</v>
      </c>
      <c r="B25" s="8" t="s">
        <v>24</v>
      </c>
      <c r="C25" s="8" t="s">
        <v>643</v>
      </c>
    </row>
    <row r="26" spans="1:3" s="8" customFormat="1">
      <c r="A26" s="8" t="s">
        <v>81</v>
      </c>
      <c r="B26" s="8" t="s">
        <v>25</v>
      </c>
      <c r="C26" s="8" t="s">
        <v>643</v>
      </c>
    </row>
    <row r="27" spans="1:3" s="8" customFormat="1">
      <c r="A27" s="8" t="s">
        <v>81</v>
      </c>
      <c r="B27" s="8" t="s">
        <v>26</v>
      </c>
      <c r="C27" s="8" t="s">
        <v>643</v>
      </c>
    </row>
    <row r="28" spans="1:3">
      <c r="A28" s="8" t="s">
        <v>81</v>
      </c>
      <c r="B28" s="102" t="s">
        <v>17</v>
      </c>
      <c r="C28" s="8" t="s">
        <v>1209</v>
      </c>
    </row>
    <row r="29" spans="1:3">
      <c r="A29" s="8" t="s">
        <v>81</v>
      </c>
      <c r="B29" t="s">
        <v>78</v>
      </c>
      <c r="C29" s="8" t="s">
        <v>1209</v>
      </c>
    </row>
    <row r="30" spans="1:3">
      <c r="A30" s="8" t="s">
        <v>81</v>
      </c>
      <c r="B30" t="s">
        <v>79</v>
      </c>
      <c r="C30" s="8" t="s">
        <v>1209</v>
      </c>
    </row>
    <row r="31" spans="1:3">
      <c r="A31" s="8" t="s">
        <v>81</v>
      </c>
      <c r="B31" t="s">
        <v>18</v>
      </c>
      <c r="C31" s="8" t="s">
        <v>1209</v>
      </c>
    </row>
    <row r="32" spans="1:3">
      <c r="A32" s="8" t="s">
        <v>81</v>
      </c>
      <c r="B32" t="s">
        <v>80</v>
      </c>
      <c r="C32" s="8" t="s">
        <v>1209</v>
      </c>
    </row>
    <row r="35" spans="1:2">
      <c r="A35" s="8"/>
      <c r="B35" s="172"/>
    </row>
    <row r="36" spans="1:2">
      <c r="A36" s="8"/>
      <c r="B36" s="171"/>
    </row>
    <row r="37" spans="1:2">
      <c r="A37" s="172"/>
      <c r="B37" s="172"/>
    </row>
    <row r="38" spans="1:2">
      <c r="A38" s="172"/>
      <c r="B38" s="171"/>
    </row>
    <row r="39" spans="1:2">
      <c r="A39" s="172"/>
      <c r="B39" s="172"/>
    </row>
    <row r="40" spans="1:2">
      <c r="A40" s="172"/>
      <c r="B40" s="172"/>
    </row>
  </sheetData>
  <mergeCells count="1">
    <mergeCell ref="A5:B11"/>
  </mergeCells>
  <pageMargins left="0.7" right="0.7" top="0.75" bottom="0.75" header="0.3" footer="0.3"/>
  <pageSetup paperSize="9" orientation="portrait" verticalDpi="0"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6"/>
  <sheetViews>
    <sheetView showGridLines="0" workbookViewId="0"/>
  </sheetViews>
  <sheetFormatPr defaultColWidth="9.1796875" defaultRowHeight="13"/>
  <cols>
    <col min="1" max="2" width="8.1796875" style="104" customWidth="1"/>
    <col min="3" max="3" width="48.1796875" style="104" customWidth="1"/>
    <col min="4" max="20" width="10.54296875" style="104" customWidth="1"/>
    <col min="21" max="21" width="8.1796875" style="104" customWidth="1"/>
    <col min="22" max="16384" width="9.1796875" style="104"/>
  </cols>
  <sheetData>
    <row r="1" spans="1:21" s="462" customFormat="1" ht="16" customHeight="1">
      <c r="A1" s="463" t="s">
        <v>1212</v>
      </c>
      <c r="B1" s="463"/>
      <c r="C1" s="463"/>
      <c r="D1" s="464"/>
      <c r="E1" s="111"/>
      <c r="F1" s="465"/>
      <c r="G1" s="465"/>
    </row>
    <row r="3" spans="1:21" ht="16">
      <c r="A3" s="103"/>
      <c r="B3" s="502" t="s">
        <v>1191</v>
      </c>
      <c r="C3" s="558"/>
      <c r="D3" s="558"/>
      <c r="E3" s="103"/>
      <c r="F3" s="103"/>
      <c r="G3" s="103"/>
      <c r="H3" s="103"/>
      <c r="I3" s="103"/>
      <c r="J3" s="103"/>
      <c r="K3" s="103"/>
      <c r="L3" s="103"/>
      <c r="M3" s="103"/>
      <c r="N3" s="103"/>
      <c r="O3" s="103"/>
      <c r="P3" s="103"/>
      <c r="Q3" s="103"/>
      <c r="R3" s="103"/>
      <c r="S3" s="103"/>
      <c r="T3" s="103"/>
      <c r="U3" s="103"/>
    </row>
    <row r="4" spans="1:21" ht="21">
      <c r="A4" s="229"/>
      <c r="B4" s="222"/>
      <c r="C4" s="228"/>
      <c r="D4" s="228"/>
      <c r="E4" s="229"/>
      <c r="F4" s="229"/>
      <c r="G4" s="229"/>
      <c r="H4" s="229"/>
      <c r="I4" s="229"/>
      <c r="J4" s="229"/>
      <c r="K4" s="229"/>
      <c r="L4" s="229"/>
      <c r="M4" s="229"/>
      <c r="N4" s="229"/>
      <c r="O4" s="229"/>
      <c r="P4" s="229"/>
      <c r="Q4" s="229"/>
      <c r="R4" s="229"/>
      <c r="S4" s="229"/>
      <c r="T4" s="229"/>
      <c r="U4" s="229"/>
    </row>
    <row r="5" spans="1:21">
      <c r="A5" s="103"/>
      <c r="B5" s="103"/>
      <c r="C5" s="103"/>
      <c r="D5" s="103"/>
      <c r="E5" s="103"/>
      <c r="F5" s="103"/>
      <c r="G5" s="103"/>
      <c r="H5" s="103"/>
      <c r="I5" s="103"/>
      <c r="J5" s="103"/>
      <c r="K5" s="103"/>
      <c r="L5" s="103"/>
      <c r="M5" s="103"/>
      <c r="N5" s="103"/>
      <c r="O5" s="103"/>
      <c r="P5" s="103"/>
      <c r="Q5" s="103"/>
      <c r="R5" s="103"/>
      <c r="S5" s="103"/>
      <c r="T5" s="103"/>
      <c r="U5" s="103"/>
    </row>
    <row r="6" spans="1:21" ht="29">
      <c r="A6" s="103"/>
      <c r="B6" s="399" t="s">
        <v>180</v>
      </c>
      <c r="C6" s="352" t="s">
        <v>645</v>
      </c>
      <c r="D6" s="557" t="s">
        <v>646</v>
      </c>
      <c r="E6" s="550"/>
      <c r="F6" s="550"/>
      <c r="G6" s="550"/>
      <c r="H6" s="550"/>
      <c r="I6" s="550"/>
      <c r="J6" s="550"/>
      <c r="K6" s="550"/>
      <c r="L6" s="550"/>
      <c r="M6" s="550"/>
      <c r="N6" s="550"/>
      <c r="O6" s="550"/>
      <c r="P6" s="550"/>
      <c r="Q6" s="550"/>
      <c r="R6" s="551"/>
      <c r="S6" s="319" t="s">
        <v>224</v>
      </c>
      <c r="T6" s="319" t="s">
        <v>647</v>
      </c>
      <c r="U6" s="103"/>
    </row>
    <row r="7" spans="1:21" ht="14.5">
      <c r="A7" s="103"/>
      <c r="B7" s="416"/>
      <c r="C7" s="306"/>
      <c r="D7" s="417" t="s">
        <v>648</v>
      </c>
      <c r="E7" s="249" t="s">
        <v>649</v>
      </c>
      <c r="F7" s="250" t="s">
        <v>650</v>
      </c>
      <c r="G7" s="249" t="s">
        <v>651</v>
      </c>
      <c r="H7" s="249" t="s">
        <v>652</v>
      </c>
      <c r="I7" s="249" t="s">
        <v>653</v>
      </c>
      <c r="J7" s="249" t="s">
        <v>654</v>
      </c>
      <c r="K7" s="249" t="s">
        <v>655</v>
      </c>
      <c r="L7" s="249" t="s">
        <v>656</v>
      </c>
      <c r="M7" s="249" t="s">
        <v>657</v>
      </c>
      <c r="N7" s="249" t="s">
        <v>658</v>
      </c>
      <c r="O7" s="249" t="s">
        <v>659</v>
      </c>
      <c r="P7" s="249" t="s">
        <v>660</v>
      </c>
      <c r="Q7" s="249" t="s">
        <v>661</v>
      </c>
      <c r="R7" s="249" t="s">
        <v>662</v>
      </c>
      <c r="S7" s="313"/>
      <c r="T7" s="301"/>
      <c r="U7" s="103"/>
    </row>
    <row r="8" spans="1:21" ht="14.5">
      <c r="A8" s="103"/>
      <c r="B8" s="415"/>
      <c r="C8" s="318"/>
      <c r="D8" s="250" t="s">
        <v>88</v>
      </c>
      <c r="E8" s="250" t="s">
        <v>95</v>
      </c>
      <c r="F8" s="250" t="s">
        <v>96</v>
      </c>
      <c r="G8" s="250" t="s">
        <v>97</v>
      </c>
      <c r="H8" s="250" t="s">
        <v>98</v>
      </c>
      <c r="I8" s="250" t="s">
        <v>227</v>
      </c>
      <c r="J8" s="250" t="s">
        <v>228</v>
      </c>
      <c r="K8" s="250" t="s">
        <v>229</v>
      </c>
      <c r="L8" s="250" t="s">
        <v>461</v>
      </c>
      <c r="M8" s="250" t="s">
        <v>462</v>
      </c>
      <c r="N8" s="250" t="s">
        <v>463</v>
      </c>
      <c r="O8" s="250" t="s">
        <v>464</v>
      </c>
      <c r="P8" s="250" t="s">
        <v>465</v>
      </c>
      <c r="Q8" s="250" t="s">
        <v>466</v>
      </c>
      <c r="R8" s="250" t="s">
        <v>467</v>
      </c>
      <c r="S8" s="250" t="s">
        <v>663</v>
      </c>
      <c r="T8" s="250" t="s">
        <v>664</v>
      </c>
      <c r="U8" s="103"/>
    </row>
    <row r="9" spans="1:21" ht="14.5">
      <c r="A9" s="103"/>
      <c r="B9" s="246" t="s">
        <v>89</v>
      </c>
      <c r="C9" s="44" t="s">
        <v>665</v>
      </c>
      <c r="D9" s="106"/>
      <c r="E9" s="106"/>
      <c r="F9" s="106"/>
      <c r="G9" s="106"/>
      <c r="H9" s="106"/>
      <c r="I9" s="106"/>
      <c r="J9" s="106"/>
      <c r="K9" s="106"/>
      <c r="L9" s="106"/>
      <c r="M9" s="106"/>
      <c r="N9" s="106"/>
      <c r="O9" s="106"/>
      <c r="P9" s="106"/>
      <c r="Q9" s="106"/>
      <c r="R9" s="106"/>
      <c r="S9" s="106"/>
      <c r="T9" s="107"/>
      <c r="U9" s="103"/>
    </row>
    <row r="10" spans="1:21" ht="14.5">
      <c r="A10" s="103"/>
      <c r="B10" s="105" t="s">
        <v>91</v>
      </c>
      <c r="C10" s="44" t="s">
        <v>666</v>
      </c>
      <c r="D10" s="106"/>
      <c r="E10" s="106"/>
      <c r="F10" s="106"/>
      <c r="G10" s="106"/>
      <c r="H10" s="106"/>
      <c r="I10" s="106"/>
      <c r="J10" s="106"/>
      <c r="K10" s="106"/>
      <c r="L10" s="106"/>
      <c r="M10" s="106"/>
      <c r="N10" s="106"/>
      <c r="O10" s="106"/>
      <c r="P10" s="106"/>
      <c r="Q10" s="106"/>
      <c r="R10" s="106"/>
      <c r="S10" s="106"/>
      <c r="T10" s="107"/>
      <c r="U10" s="103"/>
    </row>
    <row r="11" spans="1:21" ht="14.5">
      <c r="A11" s="103"/>
      <c r="B11" s="105" t="s">
        <v>93</v>
      </c>
      <c r="C11" s="44" t="s">
        <v>667</v>
      </c>
      <c r="D11" s="106"/>
      <c r="E11" s="106"/>
      <c r="F11" s="106"/>
      <c r="G11" s="106"/>
      <c r="H11" s="106"/>
      <c r="I11" s="106"/>
      <c r="J11" s="106"/>
      <c r="K11" s="106"/>
      <c r="L11" s="106"/>
      <c r="M11" s="106"/>
      <c r="N11" s="106"/>
      <c r="O11" s="106"/>
      <c r="P11" s="106"/>
      <c r="Q11" s="106"/>
      <c r="R11" s="106"/>
      <c r="S11" s="106"/>
      <c r="T11" s="107"/>
      <c r="U11" s="103"/>
    </row>
    <row r="12" spans="1:21" ht="14.5">
      <c r="A12" s="103"/>
      <c r="B12" s="105" t="s">
        <v>109</v>
      </c>
      <c r="C12" s="44" t="s">
        <v>668</v>
      </c>
      <c r="D12" s="106"/>
      <c r="E12" s="106"/>
      <c r="F12" s="106"/>
      <c r="G12" s="106"/>
      <c r="H12" s="106"/>
      <c r="I12" s="106"/>
      <c r="J12" s="106"/>
      <c r="K12" s="106"/>
      <c r="L12" s="106"/>
      <c r="M12" s="106"/>
      <c r="N12" s="106"/>
      <c r="O12" s="106"/>
      <c r="P12" s="106"/>
      <c r="Q12" s="106"/>
      <c r="R12" s="106"/>
      <c r="S12" s="106"/>
      <c r="T12" s="107"/>
      <c r="U12" s="103"/>
    </row>
    <row r="13" spans="1:21" ht="14.5">
      <c r="A13" s="103"/>
      <c r="B13" s="105" t="s">
        <v>111</v>
      </c>
      <c r="C13" s="44" t="s">
        <v>669</v>
      </c>
      <c r="D13" s="106"/>
      <c r="E13" s="106"/>
      <c r="F13" s="106"/>
      <c r="G13" s="106"/>
      <c r="H13" s="106"/>
      <c r="I13" s="106"/>
      <c r="J13" s="106"/>
      <c r="K13" s="106"/>
      <c r="L13" s="106"/>
      <c r="M13" s="106"/>
      <c r="N13" s="106"/>
      <c r="O13" s="106"/>
      <c r="P13" s="106"/>
      <c r="Q13" s="106"/>
      <c r="R13" s="106"/>
      <c r="S13" s="106"/>
      <c r="T13" s="107"/>
      <c r="U13" s="103"/>
    </row>
    <row r="14" spans="1:21" ht="14.5">
      <c r="A14" s="103"/>
      <c r="B14" s="105" t="s">
        <v>113</v>
      </c>
      <c r="C14" s="44" t="s">
        <v>670</v>
      </c>
      <c r="D14" s="106"/>
      <c r="E14" s="106"/>
      <c r="F14" s="106"/>
      <c r="G14" s="106"/>
      <c r="H14" s="106"/>
      <c r="I14" s="106"/>
      <c r="J14" s="106"/>
      <c r="K14" s="106"/>
      <c r="L14" s="106"/>
      <c r="M14" s="106"/>
      <c r="N14" s="106"/>
      <c r="O14" s="106"/>
      <c r="P14" s="106"/>
      <c r="Q14" s="106"/>
      <c r="R14" s="106"/>
      <c r="S14" s="106"/>
      <c r="T14" s="107"/>
      <c r="U14" s="103"/>
    </row>
    <row r="15" spans="1:21" ht="14.5">
      <c r="A15" s="103"/>
      <c r="B15" s="105" t="s">
        <v>115</v>
      </c>
      <c r="C15" s="44" t="s">
        <v>671</v>
      </c>
      <c r="D15" s="106"/>
      <c r="E15" s="106"/>
      <c r="F15" s="106"/>
      <c r="G15" s="106"/>
      <c r="H15" s="106"/>
      <c r="I15" s="106"/>
      <c r="J15" s="106"/>
      <c r="K15" s="106"/>
      <c r="L15" s="106"/>
      <c r="M15" s="108">
        <v>2385.995355</v>
      </c>
      <c r="N15" s="106"/>
      <c r="O15" s="106"/>
      <c r="P15" s="106"/>
      <c r="Q15" s="106"/>
      <c r="R15" s="106"/>
      <c r="S15" s="108">
        <v>2385.995355</v>
      </c>
      <c r="T15" s="108">
        <v>2385.995355</v>
      </c>
      <c r="U15" s="103"/>
    </row>
    <row r="16" spans="1:21" ht="14.5">
      <c r="A16" s="103"/>
      <c r="B16" s="105" t="s">
        <v>127</v>
      </c>
      <c r="C16" s="44" t="s">
        <v>672</v>
      </c>
      <c r="D16" s="106"/>
      <c r="E16" s="106"/>
      <c r="F16" s="106"/>
      <c r="G16" s="106"/>
      <c r="H16" s="106"/>
      <c r="I16" s="106"/>
      <c r="J16" s="106"/>
      <c r="K16" s="106"/>
      <c r="L16" s="106"/>
      <c r="M16" s="106"/>
      <c r="N16" s="106"/>
      <c r="O16" s="106"/>
      <c r="P16" s="106"/>
      <c r="Q16" s="106"/>
      <c r="R16" s="106"/>
      <c r="S16" s="106"/>
      <c r="T16" s="107"/>
      <c r="U16" s="103"/>
    </row>
    <row r="17" spans="1:21" ht="29">
      <c r="A17" s="103"/>
      <c r="B17" s="105" t="s">
        <v>131</v>
      </c>
      <c r="C17" s="44" t="s">
        <v>673</v>
      </c>
      <c r="D17" s="106"/>
      <c r="E17" s="106"/>
      <c r="F17" s="106"/>
      <c r="G17" s="106"/>
      <c r="H17" s="106"/>
      <c r="I17" s="106"/>
      <c r="J17" s="106"/>
      <c r="K17" s="106"/>
      <c r="L17" s="106"/>
      <c r="M17" s="106"/>
      <c r="N17" s="106"/>
      <c r="O17" s="106"/>
      <c r="P17" s="106"/>
      <c r="Q17" s="106"/>
      <c r="R17" s="106"/>
      <c r="S17" s="106"/>
      <c r="T17" s="107"/>
      <c r="U17" s="103"/>
    </row>
    <row r="18" spans="1:21" ht="14.5">
      <c r="A18" s="103"/>
      <c r="B18" s="105" t="s">
        <v>135</v>
      </c>
      <c r="C18" s="44" t="s">
        <v>674</v>
      </c>
      <c r="D18" s="106"/>
      <c r="E18" s="106"/>
      <c r="F18" s="106"/>
      <c r="G18" s="106"/>
      <c r="H18" s="106"/>
      <c r="I18" s="106"/>
      <c r="J18" s="106"/>
      <c r="K18" s="106"/>
      <c r="L18" s="106"/>
      <c r="M18" s="108">
        <v>84.866078000000002</v>
      </c>
      <c r="N18" s="106"/>
      <c r="O18" s="106"/>
      <c r="P18" s="106"/>
      <c r="Q18" s="106"/>
      <c r="R18" s="106"/>
      <c r="S18" s="108">
        <v>84.866078000000002</v>
      </c>
      <c r="T18" s="108">
        <v>84.866078000000002</v>
      </c>
      <c r="U18" s="103"/>
    </row>
    <row r="19" spans="1:21" ht="14.5">
      <c r="A19" s="103"/>
      <c r="B19" s="105" t="s">
        <v>139</v>
      </c>
      <c r="C19" s="44" t="s">
        <v>675</v>
      </c>
      <c r="D19" s="106"/>
      <c r="E19" s="106"/>
      <c r="F19" s="106"/>
      <c r="G19" s="106"/>
      <c r="H19" s="106"/>
      <c r="I19" s="106"/>
      <c r="J19" s="106"/>
      <c r="K19" s="106"/>
      <c r="L19" s="106"/>
      <c r="M19" s="106"/>
      <c r="N19" s="106"/>
      <c r="O19" s="106"/>
      <c r="P19" s="106"/>
      <c r="Q19" s="106"/>
      <c r="R19" s="106"/>
      <c r="S19" s="106"/>
      <c r="T19" s="107"/>
      <c r="U19" s="103"/>
    </row>
    <row r="20" spans="1:21" ht="14.5">
      <c r="A20" s="103"/>
      <c r="B20" s="105" t="s">
        <v>143</v>
      </c>
      <c r="C20" s="44" t="s">
        <v>676</v>
      </c>
      <c r="D20" s="106"/>
      <c r="E20" s="106"/>
      <c r="F20" s="106"/>
      <c r="G20" s="106"/>
      <c r="H20" s="106"/>
      <c r="I20" s="106"/>
      <c r="J20" s="106"/>
      <c r="K20" s="106"/>
      <c r="L20" s="106"/>
      <c r="M20" s="106"/>
      <c r="N20" s="106"/>
      <c r="O20" s="106"/>
      <c r="P20" s="106"/>
      <c r="Q20" s="106"/>
      <c r="R20" s="106"/>
      <c r="S20" s="106"/>
      <c r="T20" s="107"/>
      <c r="U20" s="103"/>
    </row>
    <row r="21" spans="1:21" ht="29">
      <c r="A21" s="103"/>
      <c r="B21" s="105" t="s">
        <v>146</v>
      </c>
      <c r="C21" s="44" t="s">
        <v>677</v>
      </c>
      <c r="D21" s="106"/>
      <c r="E21" s="106"/>
      <c r="F21" s="106"/>
      <c r="G21" s="106"/>
      <c r="H21" s="106"/>
      <c r="I21" s="106"/>
      <c r="J21" s="106"/>
      <c r="K21" s="106"/>
      <c r="L21" s="106"/>
      <c r="M21" s="106"/>
      <c r="N21" s="106"/>
      <c r="O21" s="106"/>
      <c r="P21" s="106"/>
      <c r="Q21" s="106"/>
      <c r="R21" s="106"/>
      <c r="S21" s="106"/>
      <c r="T21" s="107"/>
      <c r="U21" s="103"/>
    </row>
    <row r="22" spans="1:21" ht="14.5">
      <c r="A22" s="103"/>
      <c r="B22" s="105" t="s">
        <v>148</v>
      </c>
      <c r="C22" s="44" t="s">
        <v>678</v>
      </c>
      <c r="D22" s="106"/>
      <c r="E22" s="106"/>
      <c r="F22" s="106"/>
      <c r="G22" s="106"/>
      <c r="H22" s="106"/>
      <c r="I22" s="106"/>
      <c r="J22" s="106"/>
      <c r="K22" s="106"/>
      <c r="L22" s="106"/>
      <c r="M22" s="106"/>
      <c r="N22" s="106"/>
      <c r="O22" s="106"/>
      <c r="P22" s="106"/>
      <c r="Q22" s="106"/>
      <c r="R22" s="106"/>
      <c r="S22" s="106"/>
      <c r="T22" s="107"/>
      <c r="U22" s="103"/>
    </row>
    <row r="23" spans="1:21" ht="14.5">
      <c r="A23" s="103"/>
      <c r="B23" s="105" t="s">
        <v>162</v>
      </c>
      <c r="C23" s="44" t="s">
        <v>679</v>
      </c>
      <c r="D23" s="106"/>
      <c r="E23" s="106"/>
      <c r="F23" s="106"/>
      <c r="G23" s="106"/>
      <c r="H23" s="106"/>
      <c r="I23" s="106"/>
      <c r="J23" s="106"/>
      <c r="K23" s="106"/>
      <c r="L23" s="106"/>
      <c r="M23" s="106"/>
      <c r="N23" s="106"/>
      <c r="O23" s="106"/>
      <c r="P23" s="106"/>
      <c r="Q23" s="106"/>
      <c r="R23" s="106"/>
      <c r="S23" s="106"/>
      <c r="T23" s="107"/>
      <c r="U23" s="103"/>
    </row>
    <row r="24" spans="1:21" ht="14.5">
      <c r="A24" s="103"/>
      <c r="B24" s="105" t="s">
        <v>168</v>
      </c>
      <c r="C24" s="44" t="s">
        <v>680</v>
      </c>
      <c r="D24" s="106"/>
      <c r="E24" s="106"/>
      <c r="F24" s="106"/>
      <c r="G24" s="106"/>
      <c r="H24" s="106"/>
      <c r="I24" s="106"/>
      <c r="J24" s="106"/>
      <c r="K24" s="106"/>
      <c r="L24" s="106"/>
      <c r="M24" s="106"/>
      <c r="N24" s="106"/>
      <c r="O24" s="106"/>
      <c r="P24" s="106"/>
      <c r="Q24" s="106"/>
      <c r="R24" s="106"/>
      <c r="S24" s="106"/>
      <c r="T24" s="107"/>
      <c r="U24" s="103"/>
    </row>
    <row r="25" spans="1:21" ht="14.5">
      <c r="A25" s="103"/>
      <c r="B25" s="105" t="s">
        <v>170</v>
      </c>
      <c r="C25" s="44" t="s">
        <v>681</v>
      </c>
      <c r="D25" s="106"/>
      <c r="E25" s="106"/>
      <c r="F25" s="106"/>
      <c r="G25" s="106"/>
      <c r="H25" s="106"/>
      <c r="I25" s="106"/>
      <c r="J25" s="106"/>
      <c r="K25" s="106"/>
      <c r="L25" s="106"/>
      <c r="M25" s="108">
        <v>2470.861433</v>
      </c>
      <c r="N25" s="106"/>
      <c r="O25" s="106"/>
      <c r="P25" s="106"/>
      <c r="Q25" s="106"/>
      <c r="R25" s="106"/>
      <c r="S25" s="108">
        <v>2470.861433</v>
      </c>
      <c r="T25" s="108">
        <v>2470.861433</v>
      </c>
      <c r="U25" s="103"/>
    </row>
    <row r="26" spans="1:21">
      <c r="A26" s="103"/>
      <c r="B26" s="103"/>
      <c r="C26" s="103"/>
      <c r="D26" s="103"/>
      <c r="E26" s="103"/>
      <c r="F26" s="103"/>
      <c r="G26" s="103"/>
      <c r="H26" s="103"/>
      <c r="I26" s="103"/>
      <c r="J26" s="103"/>
      <c r="K26" s="103"/>
      <c r="L26" s="103"/>
      <c r="M26" s="103"/>
      <c r="N26" s="103"/>
      <c r="O26" s="103"/>
      <c r="P26" s="103"/>
      <c r="Q26" s="103"/>
      <c r="R26" s="103"/>
      <c r="S26" s="103"/>
      <c r="T26" s="103"/>
      <c r="U26" s="103"/>
    </row>
  </sheetData>
  <mergeCells count="2">
    <mergeCell ref="B3:D3"/>
    <mergeCell ref="D6:R6"/>
  </mergeCells>
  <pageMargins left="0.7" right="0.7" top="0.75" bottom="0.75" header="0.3" footer="0.3"/>
  <pageSetup paperSize="9" orientation="portrait" verticalDpi="0"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00"/>
  <sheetViews>
    <sheetView showGridLines="0" zoomScaleNormal="100" workbookViewId="0"/>
  </sheetViews>
  <sheetFormatPr defaultColWidth="9.1796875" defaultRowHeight="14.5"/>
  <cols>
    <col min="1" max="1" width="8.1796875" style="29" customWidth="1"/>
    <col min="2" max="2" width="17.1796875" style="29" customWidth="1"/>
    <col min="3" max="3" width="23.1796875" style="29" customWidth="1"/>
    <col min="4" max="4" width="20.54296875" style="29" customWidth="1"/>
    <col min="5" max="5" width="21" style="29" customWidth="1"/>
    <col min="6" max="6" width="20.54296875" style="197" customWidth="1"/>
    <col min="7" max="9" width="20.54296875" style="29" customWidth="1"/>
    <col min="10" max="10" width="20.54296875" style="213" customWidth="1"/>
    <col min="11" max="12" width="20.54296875" style="29" customWidth="1"/>
    <col min="13" max="13" width="20.54296875" style="196" customWidth="1"/>
    <col min="14" max="15" width="20.54296875" style="29" customWidth="1"/>
    <col min="16" max="16" width="8.1796875" style="29" customWidth="1"/>
    <col min="17" max="16384" width="9.1796875" style="29"/>
  </cols>
  <sheetData>
    <row r="1" spans="1:18" s="462" customFormat="1" ht="16" customHeight="1">
      <c r="A1" s="463" t="s">
        <v>1212</v>
      </c>
      <c r="B1" s="463"/>
      <c r="C1" s="463"/>
      <c r="D1" s="464"/>
      <c r="E1" s="111"/>
      <c r="F1" s="465"/>
      <c r="G1" s="465"/>
    </row>
    <row r="2" spans="1:18" ht="6.65" customHeight="1">
      <c r="A2" s="109"/>
      <c r="B2" s="109"/>
      <c r="C2" s="109"/>
      <c r="D2" s="109"/>
      <c r="E2" s="109"/>
      <c r="G2" s="109"/>
      <c r="H2" s="109"/>
      <c r="I2" s="109"/>
      <c r="K2" s="109"/>
      <c r="L2" s="109"/>
      <c r="N2" s="109"/>
      <c r="O2" s="109"/>
      <c r="P2" s="109"/>
    </row>
    <row r="3" spans="1:18" s="104" customFormat="1" ht="16">
      <c r="A3" s="229"/>
      <c r="B3" s="502" t="s">
        <v>1192</v>
      </c>
      <c r="C3" s="558"/>
      <c r="D3" s="558"/>
      <c r="E3" s="558"/>
      <c r="F3" s="558"/>
      <c r="G3" s="229"/>
      <c r="H3" s="229"/>
      <c r="I3" s="229"/>
      <c r="J3" s="229"/>
      <c r="K3" s="229"/>
      <c r="L3" s="229"/>
      <c r="M3" s="229"/>
      <c r="N3" s="229"/>
      <c r="O3" s="229"/>
      <c r="P3" s="229"/>
      <c r="Q3" s="229"/>
      <c r="R3" s="229"/>
    </row>
    <row r="4" spans="1:18" ht="15" customHeight="1">
      <c r="A4" s="109"/>
      <c r="B4" s="109"/>
      <c r="C4" s="109"/>
      <c r="D4" s="109"/>
      <c r="E4" s="109"/>
      <c r="G4" s="109"/>
      <c r="H4" s="109"/>
      <c r="I4" s="109"/>
      <c r="K4" s="109"/>
      <c r="L4" s="109"/>
      <c r="N4" s="109"/>
      <c r="O4" s="109"/>
      <c r="P4" s="109"/>
    </row>
    <row r="5" spans="1:18" ht="15" customHeight="1">
      <c r="A5" s="109"/>
      <c r="B5" s="109"/>
      <c r="C5" s="109"/>
      <c r="D5" s="109"/>
      <c r="E5" s="109"/>
      <c r="G5" s="109"/>
      <c r="H5" s="109"/>
      <c r="I5" s="109"/>
      <c r="K5" s="109"/>
      <c r="L5" s="109"/>
      <c r="N5" s="109"/>
      <c r="O5" s="109"/>
      <c r="P5" s="109"/>
    </row>
    <row r="6" spans="1:18" ht="44.15" customHeight="1">
      <c r="A6" s="109"/>
      <c r="B6" s="316" t="s">
        <v>967</v>
      </c>
      <c r="C6" s="249" t="s">
        <v>945</v>
      </c>
      <c r="D6" s="249" t="s">
        <v>946</v>
      </c>
      <c r="E6" s="249" t="s">
        <v>947</v>
      </c>
      <c r="F6" s="320" t="s">
        <v>948</v>
      </c>
      <c r="G6" s="249" t="s">
        <v>949</v>
      </c>
      <c r="H6" s="249" t="s">
        <v>950</v>
      </c>
      <c r="I6" s="249" t="s">
        <v>910</v>
      </c>
      <c r="J6" s="321" t="s">
        <v>951</v>
      </c>
      <c r="K6" s="249" t="s">
        <v>952</v>
      </c>
      <c r="L6" s="249" t="s">
        <v>953</v>
      </c>
      <c r="M6" s="320" t="s">
        <v>954</v>
      </c>
      <c r="N6" s="249" t="s">
        <v>955</v>
      </c>
      <c r="O6" s="249" t="s">
        <v>956</v>
      </c>
      <c r="P6" s="109"/>
    </row>
    <row r="7" spans="1:18" ht="15" customHeight="1">
      <c r="A7" s="109"/>
      <c r="B7" s="252" t="s">
        <v>180</v>
      </c>
      <c r="C7" s="250" t="s">
        <v>88</v>
      </c>
      <c r="D7" s="249" t="s">
        <v>95</v>
      </c>
      <c r="E7" s="249" t="s">
        <v>96</v>
      </c>
      <c r="F7" s="320" t="s">
        <v>97</v>
      </c>
      <c r="G7" s="249" t="s">
        <v>98</v>
      </c>
      <c r="H7" s="249" t="s">
        <v>227</v>
      </c>
      <c r="I7" s="249" t="s">
        <v>228</v>
      </c>
      <c r="J7" s="321" t="s">
        <v>229</v>
      </c>
      <c r="K7" s="249" t="s">
        <v>461</v>
      </c>
      <c r="L7" s="249" t="s">
        <v>462</v>
      </c>
      <c r="M7" s="320" t="s">
        <v>463</v>
      </c>
      <c r="N7" s="249" t="s">
        <v>464</v>
      </c>
      <c r="O7" s="249" t="s">
        <v>465</v>
      </c>
      <c r="P7" s="109"/>
    </row>
    <row r="8" spans="1:18" ht="15" customHeight="1">
      <c r="A8" s="109"/>
      <c r="B8" s="331" t="s">
        <v>968</v>
      </c>
      <c r="C8" s="327"/>
      <c r="D8" s="328"/>
      <c r="E8" s="327"/>
      <c r="F8" s="329"/>
      <c r="G8" s="327"/>
      <c r="H8" s="327"/>
      <c r="I8" s="327"/>
      <c r="J8" s="330"/>
      <c r="K8" s="327"/>
      <c r="L8" s="327"/>
      <c r="M8" s="329"/>
      <c r="N8" s="327"/>
      <c r="O8" s="327"/>
      <c r="P8" s="109"/>
    </row>
    <row r="9" spans="1:18" ht="18" customHeight="1">
      <c r="A9" s="109"/>
      <c r="B9" s="128"/>
      <c r="C9" s="129" t="s">
        <v>915</v>
      </c>
      <c r="D9" s="108">
        <v>92004.797456999993</v>
      </c>
      <c r="E9" s="108">
        <v>8389.1173959999996</v>
      </c>
      <c r="F9" s="198">
        <v>0.94</v>
      </c>
      <c r="G9" s="108">
        <v>251841.47824299999</v>
      </c>
      <c r="H9" s="198">
        <v>1.7799999999999999E-4</v>
      </c>
      <c r="I9" s="108">
        <v>148</v>
      </c>
      <c r="J9" s="214">
        <v>0.43</v>
      </c>
      <c r="K9" s="187">
        <v>2.5</v>
      </c>
      <c r="L9" s="108">
        <v>21560.239571999999</v>
      </c>
      <c r="M9" s="198">
        <v>8.5610359828005314E-2</v>
      </c>
      <c r="N9" s="108">
        <v>16.376930999999999</v>
      </c>
      <c r="O9" s="108">
        <v>-3.61605</v>
      </c>
      <c r="P9" s="109"/>
    </row>
    <row r="10" spans="1:18" ht="18" customHeight="1">
      <c r="A10" s="109"/>
      <c r="B10" s="131"/>
      <c r="C10" s="129" t="s">
        <v>957</v>
      </c>
      <c r="D10" s="108">
        <v>79948.749309000006</v>
      </c>
      <c r="E10" s="108">
        <v>6775.4646620000003</v>
      </c>
      <c r="F10" s="198">
        <v>0.94</v>
      </c>
      <c r="G10" s="108">
        <v>240295.208117</v>
      </c>
      <c r="H10" s="198">
        <v>1.3300000000000001E-4</v>
      </c>
      <c r="I10" s="108">
        <v>133</v>
      </c>
      <c r="J10" s="214">
        <v>0.43</v>
      </c>
      <c r="K10" s="187">
        <v>2.5</v>
      </c>
      <c r="L10" s="108">
        <v>17478.654210000001</v>
      </c>
      <c r="M10" s="198">
        <v>7.2738255360837764E-2</v>
      </c>
      <c r="N10" s="108">
        <v>10.558104</v>
      </c>
      <c r="O10" s="108">
        <v>-0.752606</v>
      </c>
      <c r="P10" s="109"/>
    </row>
    <row r="11" spans="1:18" ht="18" customHeight="1">
      <c r="A11" s="109"/>
      <c r="B11" s="131"/>
      <c r="C11" s="129" t="s">
        <v>958</v>
      </c>
      <c r="D11" s="108">
        <v>12056.048147</v>
      </c>
      <c r="E11" s="108">
        <v>1613.652734</v>
      </c>
      <c r="F11" s="198">
        <v>1</v>
      </c>
      <c r="G11" s="108">
        <v>11546.270124999999</v>
      </c>
      <c r="H11" s="198">
        <v>1.122E-3</v>
      </c>
      <c r="I11" s="108">
        <v>15</v>
      </c>
      <c r="J11" s="214">
        <v>0.45</v>
      </c>
      <c r="K11" s="187">
        <v>2.5</v>
      </c>
      <c r="L11" s="108">
        <v>4081.5853619999998</v>
      </c>
      <c r="M11" s="198">
        <v>0.35349817021537938</v>
      </c>
      <c r="N11" s="108">
        <v>5.8188269999999997</v>
      </c>
      <c r="O11" s="108">
        <v>-2.8634430000000002</v>
      </c>
      <c r="P11" s="109"/>
    </row>
    <row r="12" spans="1:18" ht="18" customHeight="1">
      <c r="A12" s="109"/>
      <c r="B12" s="131"/>
      <c r="C12" s="129" t="s">
        <v>916</v>
      </c>
      <c r="D12" s="108">
        <v>97978.671168000001</v>
      </c>
      <c r="E12" s="108">
        <v>13079.525357</v>
      </c>
      <c r="F12" s="198">
        <v>0.98</v>
      </c>
      <c r="G12" s="108">
        <v>47231.305461999997</v>
      </c>
      <c r="H12" s="198">
        <v>1.9620000000000002E-3</v>
      </c>
      <c r="I12" s="108">
        <v>60</v>
      </c>
      <c r="J12" s="214">
        <v>0.45</v>
      </c>
      <c r="K12" s="187">
        <v>2.5</v>
      </c>
      <c r="L12" s="108">
        <v>21665.348954000001</v>
      </c>
      <c r="M12" s="198">
        <v>0.45870739210100558</v>
      </c>
      <c r="N12" s="108">
        <v>41.364697</v>
      </c>
      <c r="O12" s="108">
        <v>-19.127455999999999</v>
      </c>
      <c r="P12" s="109"/>
    </row>
    <row r="13" spans="1:18" ht="18" customHeight="1">
      <c r="A13" s="109"/>
      <c r="B13" s="131"/>
      <c r="C13" s="129" t="s">
        <v>917</v>
      </c>
      <c r="D13" s="108">
        <v>25425.827383</v>
      </c>
      <c r="E13" s="108">
        <v>2349.6912360000001</v>
      </c>
      <c r="F13" s="198">
        <v>1</v>
      </c>
      <c r="G13" s="108">
        <v>19457.237933</v>
      </c>
      <c r="H13" s="198">
        <v>3.1489999999999999E-3</v>
      </c>
      <c r="I13" s="108">
        <v>27</v>
      </c>
      <c r="J13" s="214">
        <v>0.45</v>
      </c>
      <c r="K13" s="187">
        <v>2.5</v>
      </c>
      <c r="L13" s="108">
        <v>11620.112777</v>
      </c>
      <c r="M13" s="198">
        <v>0.59721286325496259</v>
      </c>
      <c r="N13" s="108">
        <v>27.580634</v>
      </c>
      <c r="O13" s="108">
        <v>-17.462302000000001</v>
      </c>
      <c r="P13" s="109"/>
    </row>
    <row r="14" spans="1:18" ht="18" customHeight="1">
      <c r="A14" s="109"/>
      <c r="B14" s="131"/>
      <c r="C14" s="129" t="s">
        <v>918</v>
      </c>
      <c r="D14" s="108">
        <v>17251.118331000001</v>
      </c>
      <c r="E14" s="108">
        <v>509.71108199999998</v>
      </c>
      <c r="F14" s="198">
        <v>0.97</v>
      </c>
      <c r="G14" s="108">
        <v>8896.8201769999996</v>
      </c>
      <c r="H14" s="198">
        <v>5.0439999999999999E-3</v>
      </c>
      <c r="I14" s="108">
        <v>23</v>
      </c>
      <c r="J14" s="214">
        <v>0.45</v>
      </c>
      <c r="K14" s="187">
        <v>2.5</v>
      </c>
      <c r="L14" s="108">
        <v>6592.1543940000001</v>
      </c>
      <c r="M14" s="198">
        <v>0.74095623636880892</v>
      </c>
      <c r="N14" s="108">
        <v>20.198005999999999</v>
      </c>
      <c r="O14" s="108">
        <v>-14.702716000000001</v>
      </c>
      <c r="P14" s="109"/>
    </row>
    <row r="15" spans="1:18" ht="18" customHeight="1">
      <c r="A15" s="109"/>
      <c r="B15" s="131"/>
      <c r="C15" s="129" t="s">
        <v>919</v>
      </c>
      <c r="D15" s="108">
        <v>34378.980858000003</v>
      </c>
      <c r="E15" s="108">
        <v>28152.169935999998</v>
      </c>
      <c r="F15" s="198">
        <v>0.9</v>
      </c>
      <c r="G15" s="108">
        <v>10444.184207</v>
      </c>
      <c r="H15" s="198">
        <v>8.9009999999999992E-3</v>
      </c>
      <c r="I15" s="108">
        <v>54</v>
      </c>
      <c r="J15" s="214">
        <v>0.45</v>
      </c>
      <c r="K15" s="187">
        <v>2.5</v>
      </c>
      <c r="L15" s="108">
        <v>9688.6987360000003</v>
      </c>
      <c r="M15" s="198">
        <v>0.92766448235433729</v>
      </c>
      <c r="N15" s="108">
        <v>41.835636000000001</v>
      </c>
      <c r="O15" s="108">
        <v>-42.224741000000002</v>
      </c>
      <c r="P15" s="109"/>
    </row>
    <row r="16" spans="1:18" ht="18" customHeight="1">
      <c r="A16" s="109"/>
      <c r="B16" s="131"/>
      <c r="C16" s="129" t="s">
        <v>959</v>
      </c>
      <c r="D16" s="108">
        <v>33521.902787999999</v>
      </c>
      <c r="E16" s="108">
        <v>28046.169935999998</v>
      </c>
      <c r="F16" s="198">
        <v>0.9</v>
      </c>
      <c r="G16" s="108">
        <v>10176.217232999999</v>
      </c>
      <c r="H16" s="198">
        <v>8.5079999999999999E-3</v>
      </c>
      <c r="I16" s="108">
        <v>43</v>
      </c>
      <c r="J16" s="214">
        <v>0.45</v>
      </c>
      <c r="K16" s="187">
        <v>2.5</v>
      </c>
      <c r="L16" s="108">
        <v>9328.2788230000006</v>
      </c>
      <c r="M16" s="198">
        <v>0.91667449794111522</v>
      </c>
      <c r="N16" s="108">
        <v>38.962212999999998</v>
      </c>
      <c r="O16" s="108">
        <v>-39.288831999999999</v>
      </c>
      <c r="P16" s="109"/>
    </row>
    <row r="17" spans="1:16" ht="18" customHeight="1">
      <c r="A17" s="109"/>
      <c r="B17" s="131"/>
      <c r="C17" s="129" t="s">
        <v>960</v>
      </c>
      <c r="D17" s="108">
        <v>857.07807000000003</v>
      </c>
      <c r="E17" s="108">
        <v>106</v>
      </c>
      <c r="F17" s="198">
        <v>0.95</v>
      </c>
      <c r="G17" s="108">
        <v>267.96697399999999</v>
      </c>
      <c r="H17" s="198">
        <v>2.3828999999999999E-2</v>
      </c>
      <c r="I17" s="108">
        <v>11</v>
      </c>
      <c r="J17" s="214">
        <v>0.45</v>
      </c>
      <c r="K17" s="187">
        <v>2.5</v>
      </c>
      <c r="L17" s="108">
        <v>360.41991200000001</v>
      </c>
      <c r="M17" s="198">
        <v>1.3450161660593294</v>
      </c>
      <c r="N17" s="108">
        <v>2.8734229999999998</v>
      </c>
      <c r="O17" s="108">
        <v>-2.935908</v>
      </c>
      <c r="P17" s="109"/>
    </row>
    <row r="18" spans="1:16" ht="18" customHeight="1">
      <c r="A18" s="109"/>
      <c r="B18" s="131"/>
      <c r="C18" s="129" t="s">
        <v>920</v>
      </c>
      <c r="D18" s="108">
        <v>8973.7609379999994</v>
      </c>
      <c r="E18" s="108">
        <v>9779.9861369999999</v>
      </c>
      <c r="F18" s="198">
        <v>0.99</v>
      </c>
      <c r="G18" s="108">
        <v>46.468038999999997</v>
      </c>
      <c r="H18" s="198">
        <v>7.3053999999999994E-2</v>
      </c>
      <c r="I18" s="108">
        <v>5</v>
      </c>
      <c r="J18" s="214">
        <v>0.45</v>
      </c>
      <c r="K18" s="187">
        <v>2.5</v>
      </c>
      <c r="L18" s="108">
        <v>84.099607000000006</v>
      </c>
      <c r="M18" s="198">
        <v>1.8098376606768365</v>
      </c>
      <c r="N18" s="108">
        <v>1</v>
      </c>
      <c r="O18" s="108">
        <v>-1.0022180000000001</v>
      </c>
      <c r="P18" s="109"/>
    </row>
    <row r="19" spans="1:16" ht="18" customHeight="1">
      <c r="A19" s="109"/>
      <c r="B19" s="131"/>
      <c r="C19" s="129" t="s">
        <v>961</v>
      </c>
      <c r="D19" s="108">
        <v>3200.205453</v>
      </c>
      <c r="E19" s="108">
        <v>1962.9400539999999</v>
      </c>
      <c r="F19" s="198">
        <v>1</v>
      </c>
      <c r="G19" s="108">
        <v>10.696903000000001</v>
      </c>
      <c r="H19" s="198">
        <v>4.0915E-2</v>
      </c>
      <c r="I19" s="108">
        <v>1</v>
      </c>
      <c r="J19" s="214">
        <v>0.45</v>
      </c>
      <c r="K19" s="187">
        <v>2.5</v>
      </c>
      <c r="L19" s="108">
        <v>15.935929</v>
      </c>
      <c r="M19" s="198">
        <v>1.489770356896758</v>
      </c>
      <c r="N19" s="108">
        <v>0.19694800000000001</v>
      </c>
      <c r="O19" s="108">
        <v>-0.23524700000000001</v>
      </c>
      <c r="P19" s="109"/>
    </row>
    <row r="20" spans="1:16" ht="18" customHeight="1">
      <c r="A20" s="109"/>
      <c r="B20" s="131"/>
      <c r="C20" s="129" t="s">
        <v>962</v>
      </c>
      <c r="D20" s="108">
        <v>5773.5554849999999</v>
      </c>
      <c r="E20" s="108">
        <v>7817.0460830000002</v>
      </c>
      <c r="F20" s="198">
        <v>0.98</v>
      </c>
      <c r="G20" s="108">
        <v>35.771135999999998</v>
      </c>
      <c r="H20" s="198">
        <v>8.2664000000000001E-2</v>
      </c>
      <c r="I20" s="108">
        <v>4</v>
      </c>
      <c r="J20" s="214">
        <v>0.45</v>
      </c>
      <c r="K20" s="187">
        <v>2.5</v>
      </c>
      <c r="L20" s="108">
        <v>68.163678000000004</v>
      </c>
      <c r="M20" s="198">
        <v>1.9055497147197114</v>
      </c>
      <c r="N20" s="108">
        <v>1.330659</v>
      </c>
      <c r="O20" s="108">
        <v>-0.76697000000000004</v>
      </c>
      <c r="P20" s="109"/>
    </row>
    <row r="21" spans="1:16" ht="18" customHeight="1">
      <c r="A21" s="109"/>
      <c r="B21" s="131"/>
      <c r="C21" s="129" t="s">
        <v>921</v>
      </c>
      <c r="D21" s="108">
        <v>4406.1850370000002</v>
      </c>
      <c r="E21" s="108">
        <v>4985.9659330000004</v>
      </c>
      <c r="F21" s="198">
        <v>1</v>
      </c>
      <c r="G21" s="108">
        <v>3.3304939999999998</v>
      </c>
      <c r="H21" s="198">
        <v>0.28905500000000001</v>
      </c>
      <c r="I21" s="108">
        <v>1</v>
      </c>
      <c r="J21" s="214">
        <v>0.45</v>
      </c>
      <c r="K21" s="187">
        <v>2.5</v>
      </c>
      <c r="L21" s="108">
        <v>8.782743</v>
      </c>
      <c r="M21" s="198">
        <v>2.6370691555066608</v>
      </c>
      <c r="N21" s="108">
        <v>0.43321300000000001</v>
      </c>
      <c r="O21" s="108">
        <v>-2.226302</v>
      </c>
      <c r="P21" s="109"/>
    </row>
    <row r="22" spans="1:16" ht="18" customHeight="1">
      <c r="A22" s="109"/>
      <c r="B22" s="131"/>
      <c r="C22" s="129" t="s">
        <v>963</v>
      </c>
      <c r="D22" s="108"/>
      <c r="E22" s="108"/>
      <c r="F22" s="199"/>
      <c r="G22" s="108"/>
      <c r="H22" s="199"/>
      <c r="I22" s="192"/>
      <c r="J22" s="215"/>
      <c r="K22" s="189"/>
      <c r="L22" s="108"/>
      <c r="M22" s="198">
        <v>0</v>
      </c>
      <c r="N22" s="108"/>
      <c r="O22" s="108"/>
      <c r="P22" s="109"/>
    </row>
    <row r="23" spans="1:16" ht="18" customHeight="1">
      <c r="A23" s="109"/>
      <c r="B23" s="131"/>
      <c r="C23" s="129" t="s">
        <v>964</v>
      </c>
      <c r="D23" s="108">
        <v>2062.08709</v>
      </c>
      <c r="E23" s="108">
        <v>195.885527</v>
      </c>
      <c r="F23" s="198">
        <v>1</v>
      </c>
      <c r="G23" s="108">
        <v>3.3304939999999998</v>
      </c>
      <c r="H23" s="198">
        <v>0.28905500000000001</v>
      </c>
      <c r="I23" s="108">
        <v>1</v>
      </c>
      <c r="J23" s="214">
        <v>0.45</v>
      </c>
      <c r="K23" s="187">
        <v>2.5</v>
      </c>
      <c r="L23" s="108">
        <v>8.782743</v>
      </c>
      <c r="M23" s="198">
        <v>2.6370691555066608</v>
      </c>
      <c r="N23" s="108">
        <v>0.43321300000000001</v>
      </c>
      <c r="O23" s="108">
        <v>-1.9932799999999999</v>
      </c>
      <c r="P23" s="109"/>
    </row>
    <row r="24" spans="1:16" ht="18" customHeight="1">
      <c r="A24" s="109"/>
      <c r="B24" s="131"/>
      <c r="C24" s="129" t="s">
        <v>965</v>
      </c>
      <c r="D24" s="108">
        <v>2344.0979459999999</v>
      </c>
      <c r="E24" s="108">
        <v>4790.0804049999997</v>
      </c>
      <c r="F24" s="199"/>
      <c r="G24" s="108"/>
      <c r="H24" s="199"/>
      <c r="I24" s="192"/>
      <c r="J24" s="215"/>
      <c r="K24" s="189"/>
      <c r="L24" s="108"/>
      <c r="M24" s="198">
        <v>0</v>
      </c>
      <c r="N24" s="108"/>
      <c r="O24" s="108">
        <v>-0.23302200000000001</v>
      </c>
      <c r="P24" s="109"/>
    </row>
    <row r="25" spans="1:16" ht="18" customHeight="1">
      <c r="A25" s="109"/>
      <c r="B25" s="132"/>
      <c r="C25" s="129" t="s">
        <v>922</v>
      </c>
      <c r="D25" s="108">
        <v>1497.2718030000001</v>
      </c>
      <c r="E25" s="108"/>
      <c r="F25" s="198">
        <v>1</v>
      </c>
      <c r="G25" s="108">
        <v>11.589769</v>
      </c>
      <c r="H25" s="198">
        <v>1</v>
      </c>
      <c r="I25" s="108">
        <v>2</v>
      </c>
      <c r="J25" s="214">
        <v>0.45</v>
      </c>
      <c r="K25" s="187">
        <v>2.5</v>
      </c>
      <c r="L25" s="108"/>
      <c r="M25" s="199"/>
      <c r="N25" s="108">
        <v>5.2153960000000001</v>
      </c>
      <c r="O25" s="108">
        <v>-21.373251</v>
      </c>
      <c r="P25" s="109"/>
    </row>
    <row r="26" spans="1:16" ht="18" customHeight="1">
      <c r="A26" s="109"/>
      <c r="B26" s="559" t="s">
        <v>1168</v>
      </c>
      <c r="C26" s="560"/>
      <c r="D26" s="133">
        <v>281916.612975</v>
      </c>
      <c r="E26" s="133">
        <v>67246.167077000006</v>
      </c>
      <c r="F26" s="200">
        <v>0.95</v>
      </c>
      <c r="G26" s="133">
        <v>337932.41432400001</v>
      </c>
      <c r="H26" s="200">
        <v>1E-3</v>
      </c>
      <c r="I26" s="193">
        <v>320</v>
      </c>
      <c r="J26" s="216">
        <v>0.44</v>
      </c>
      <c r="K26" s="190">
        <v>2.5</v>
      </c>
      <c r="L26" s="133">
        <v>71219.436782999997</v>
      </c>
      <c r="M26" s="200">
        <v>0.21075053402458407</v>
      </c>
      <c r="N26" s="133">
        <v>154.53212099999999</v>
      </c>
      <c r="O26" s="133">
        <v>-121.73503599999999</v>
      </c>
      <c r="P26" s="109"/>
    </row>
    <row r="27" spans="1:16" ht="18" customHeight="1">
      <c r="A27" s="109"/>
      <c r="B27" s="559" t="s">
        <v>966</v>
      </c>
      <c r="C27" s="560"/>
      <c r="D27" s="133">
        <v>281916.612975</v>
      </c>
      <c r="E27" s="133">
        <v>67246.167077000006</v>
      </c>
      <c r="F27" s="201">
        <v>0.95</v>
      </c>
      <c r="G27" s="133">
        <v>337932.41432400001</v>
      </c>
      <c r="H27" s="201">
        <v>1E-3</v>
      </c>
      <c r="I27" s="133">
        <v>320</v>
      </c>
      <c r="J27" s="217">
        <v>0.44</v>
      </c>
      <c r="K27" s="191">
        <v>2.5</v>
      </c>
      <c r="L27" s="133">
        <v>71219.436782999997</v>
      </c>
      <c r="M27" s="201">
        <v>0.21075053402458407</v>
      </c>
      <c r="N27" s="133">
        <v>154.53212099999999</v>
      </c>
      <c r="O27" s="133">
        <v>-121.73503599999999</v>
      </c>
      <c r="P27" s="109"/>
    </row>
    <row r="28" spans="1:16" ht="15" customHeight="1">
      <c r="A28" s="109"/>
      <c r="B28" s="109"/>
      <c r="C28" s="109"/>
      <c r="D28" s="109"/>
      <c r="E28" s="109"/>
      <c r="G28" s="109"/>
      <c r="H28" s="109"/>
      <c r="I28" s="109"/>
      <c r="K28" s="109"/>
      <c r="L28" s="109"/>
      <c r="N28" s="109"/>
      <c r="O28" s="109"/>
      <c r="P28" s="109"/>
    </row>
    <row r="29" spans="1:16" ht="15" customHeight="1">
      <c r="A29" s="109"/>
      <c r="B29" s="109"/>
      <c r="C29" s="109"/>
      <c r="D29" s="109"/>
      <c r="E29" s="109"/>
      <c r="G29" s="109"/>
      <c r="H29" s="109"/>
      <c r="I29" s="109"/>
      <c r="K29" s="109"/>
      <c r="L29" s="109"/>
      <c r="N29" s="109"/>
      <c r="O29" s="109"/>
      <c r="P29" s="109"/>
    </row>
    <row r="30" spans="1:16" ht="44.15" customHeight="1">
      <c r="A30" s="109"/>
      <c r="B30" s="316" t="s">
        <v>967</v>
      </c>
      <c r="C30" s="249" t="s">
        <v>945</v>
      </c>
      <c r="D30" s="249" t="s">
        <v>946</v>
      </c>
      <c r="E30" s="249" t="s">
        <v>947</v>
      </c>
      <c r="F30" s="320" t="s">
        <v>948</v>
      </c>
      <c r="G30" s="249" t="s">
        <v>949</v>
      </c>
      <c r="H30" s="249" t="s">
        <v>950</v>
      </c>
      <c r="I30" s="249" t="s">
        <v>910</v>
      </c>
      <c r="J30" s="321" t="s">
        <v>951</v>
      </c>
      <c r="K30" s="249" t="s">
        <v>952</v>
      </c>
      <c r="L30" s="249" t="s">
        <v>953</v>
      </c>
      <c r="M30" s="332" t="s">
        <v>954</v>
      </c>
      <c r="N30" s="249" t="s">
        <v>955</v>
      </c>
      <c r="O30" s="249" t="s">
        <v>956</v>
      </c>
      <c r="P30" s="109"/>
    </row>
    <row r="31" spans="1:16" ht="15" customHeight="1">
      <c r="A31" s="109"/>
      <c r="B31" s="252" t="s">
        <v>180</v>
      </c>
      <c r="C31" s="250" t="s">
        <v>88</v>
      </c>
      <c r="D31" s="249" t="s">
        <v>95</v>
      </c>
      <c r="E31" s="249" t="s">
        <v>96</v>
      </c>
      <c r="F31" s="320" t="s">
        <v>97</v>
      </c>
      <c r="G31" s="249" t="s">
        <v>98</v>
      </c>
      <c r="H31" s="249" t="s">
        <v>227</v>
      </c>
      <c r="I31" s="249" t="s">
        <v>228</v>
      </c>
      <c r="J31" s="321" t="s">
        <v>229</v>
      </c>
      <c r="K31" s="249" t="s">
        <v>461</v>
      </c>
      <c r="L31" s="249" t="s">
        <v>462</v>
      </c>
      <c r="M31" s="332" t="s">
        <v>463</v>
      </c>
      <c r="N31" s="249" t="s">
        <v>464</v>
      </c>
      <c r="O31" s="249" t="s">
        <v>465</v>
      </c>
      <c r="P31" s="109"/>
    </row>
    <row r="32" spans="1:16" ht="29.15" customHeight="1">
      <c r="A32" s="109"/>
      <c r="B32" s="331" t="s">
        <v>1170</v>
      </c>
      <c r="C32" s="327"/>
      <c r="D32" s="328"/>
      <c r="E32" s="327"/>
      <c r="F32" s="329"/>
      <c r="G32" s="327"/>
      <c r="H32" s="327"/>
      <c r="I32" s="327"/>
      <c r="J32" s="330"/>
      <c r="K32" s="327"/>
      <c r="L32" s="327"/>
      <c r="M32" s="333"/>
      <c r="N32" s="327"/>
      <c r="O32" s="327"/>
      <c r="P32" s="109"/>
    </row>
    <row r="33" spans="1:16" ht="18" customHeight="1">
      <c r="A33" s="109"/>
      <c r="B33" s="128"/>
      <c r="C33" s="129" t="s">
        <v>915</v>
      </c>
      <c r="D33" s="108">
        <v>46970.761274999997</v>
      </c>
      <c r="E33" s="108"/>
      <c r="F33" s="198">
        <v>0.93</v>
      </c>
      <c r="G33" s="108">
        <v>198982.07933899999</v>
      </c>
      <c r="H33" s="198">
        <v>1E-4</v>
      </c>
      <c r="I33" s="108">
        <v>63</v>
      </c>
      <c r="J33" s="214">
        <v>0.45</v>
      </c>
      <c r="K33" s="187">
        <v>2.5</v>
      </c>
      <c r="L33" s="108">
        <v>9612.7488869999997</v>
      </c>
      <c r="M33" s="198">
        <v>4.8309621242941372E-2</v>
      </c>
      <c r="N33" s="108">
        <v>4.1473699999999996</v>
      </c>
      <c r="O33" s="108">
        <v>-1.4500000000000001E-2</v>
      </c>
      <c r="P33" s="109"/>
    </row>
    <row r="34" spans="1:16" ht="18" customHeight="1">
      <c r="A34" s="109"/>
      <c r="B34" s="131"/>
      <c r="C34" s="129" t="s">
        <v>957</v>
      </c>
      <c r="D34" s="108">
        <v>46970.761274999997</v>
      </c>
      <c r="E34" s="108"/>
      <c r="F34" s="198">
        <v>0.93</v>
      </c>
      <c r="G34" s="108">
        <v>198982.07933899999</v>
      </c>
      <c r="H34" s="198">
        <v>1E-4</v>
      </c>
      <c r="I34" s="108">
        <v>63</v>
      </c>
      <c r="J34" s="214">
        <v>0.45</v>
      </c>
      <c r="K34" s="187">
        <v>2.5</v>
      </c>
      <c r="L34" s="108">
        <v>9612.7488869999997</v>
      </c>
      <c r="M34" s="198">
        <v>4.8309621242941372E-2</v>
      </c>
      <c r="N34" s="108">
        <v>4.1473699999999996</v>
      </c>
      <c r="O34" s="108">
        <v>-1.4500000000000001E-2</v>
      </c>
      <c r="P34" s="109"/>
    </row>
    <row r="35" spans="1:16" ht="18" customHeight="1">
      <c r="A35" s="109"/>
      <c r="B35" s="131"/>
      <c r="C35" s="129" t="s">
        <v>958</v>
      </c>
      <c r="D35" s="108"/>
      <c r="E35" s="108"/>
      <c r="F35" s="199"/>
      <c r="G35" s="108"/>
      <c r="H35" s="199"/>
      <c r="I35" s="192"/>
      <c r="J35" s="215"/>
      <c r="K35" s="189"/>
      <c r="L35" s="108"/>
      <c r="M35" s="198"/>
      <c r="N35" s="108"/>
      <c r="O35" s="108"/>
      <c r="P35" s="109"/>
    </row>
    <row r="36" spans="1:16" ht="18" customHeight="1">
      <c r="A36" s="109"/>
      <c r="B36" s="131"/>
      <c r="C36" s="129" t="s">
        <v>916</v>
      </c>
      <c r="D36" s="108"/>
      <c r="E36" s="108"/>
      <c r="F36" s="199"/>
      <c r="G36" s="108"/>
      <c r="H36" s="199"/>
      <c r="I36" s="192"/>
      <c r="J36" s="215"/>
      <c r="K36" s="189"/>
      <c r="L36" s="108"/>
      <c r="M36" s="198"/>
      <c r="N36" s="108"/>
      <c r="O36" s="108"/>
      <c r="P36" s="109"/>
    </row>
    <row r="37" spans="1:16" ht="18" customHeight="1">
      <c r="A37" s="109"/>
      <c r="B37" s="131"/>
      <c r="C37" s="129" t="s">
        <v>917</v>
      </c>
      <c r="D37" s="108"/>
      <c r="E37" s="108"/>
      <c r="F37" s="199"/>
      <c r="G37" s="108"/>
      <c r="H37" s="199"/>
      <c r="I37" s="192"/>
      <c r="J37" s="215"/>
      <c r="K37" s="189"/>
      <c r="L37" s="108"/>
      <c r="M37" s="198"/>
      <c r="N37" s="108"/>
      <c r="O37" s="108"/>
      <c r="P37" s="109"/>
    </row>
    <row r="38" spans="1:16" ht="18" customHeight="1">
      <c r="A38" s="109"/>
      <c r="B38" s="131"/>
      <c r="C38" s="129" t="s">
        <v>918</v>
      </c>
      <c r="D38" s="108"/>
      <c r="E38" s="108"/>
      <c r="F38" s="199"/>
      <c r="G38" s="108"/>
      <c r="H38" s="199"/>
      <c r="I38" s="192"/>
      <c r="J38" s="215"/>
      <c r="K38" s="189"/>
      <c r="L38" s="108"/>
      <c r="M38" s="198"/>
      <c r="N38" s="108"/>
      <c r="O38" s="108"/>
      <c r="P38" s="109"/>
    </row>
    <row r="39" spans="1:16" ht="18" customHeight="1">
      <c r="A39" s="109"/>
      <c r="B39" s="131"/>
      <c r="C39" s="129" t="s">
        <v>919</v>
      </c>
      <c r="D39" s="108">
        <v>18112.216257</v>
      </c>
      <c r="E39" s="108">
        <v>23946.011511000001</v>
      </c>
      <c r="F39" s="199"/>
      <c r="G39" s="108"/>
      <c r="H39" s="199"/>
      <c r="I39" s="192"/>
      <c r="J39" s="215"/>
      <c r="K39" s="189"/>
      <c r="L39" s="108"/>
      <c r="M39" s="198"/>
      <c r="N39" s="108"/>
      <c r="O39" s="108">
        <v>-0.74171200000000004</v>
      </c>
      <c r="P39" s="109"/>
    </row>
    <row r="40" spans="1:16" ht="18" customHeight="1">
      <c r="A40" s="109"/>
      <c r="B40" s="131"/>
      <c r="C40" s="129" t="s">
        <v>959</v>
      </c>
      <c r="D40" s="108">
        <v>18112.216257</v>
      </c>
      <c r="E40" s="108">
        <v>23946.011511000001</v>
      </c>
      <c r="F40" s="199"/>
      <c r="G40" s="108"/>
      <c r="H40" s="199"/>
      <c r="I40" s="192"/>
      <c r="J40" s="215"/>
      <c r="K40" s="189"/>
      <c r="L40" s="108"/>
      <c r="M40" s="198"/>
      <c r="N40" s="108"/>
      <c r="O40" s="108">
        <v>-0.74171200000000004</v>
      </c>
      <c r="P40" s="109"/>
    </row>
    <row r="41" spans="1:16" ht="18" customHeight="1">
      <c r="A41" s="109"/>
      <c r="B41" s="131"/>
      <c r="C41" s="129" t="s">
        <v>960</v>
      </c>
      <c r="D41" s="108"/>
      <c r="E41" s="108"/>
      <c r="F41" s="199"/>
      <c r="G41" s="108"/>
      <c r="H41" s="199"/>
      <c r="I41" s="192"/>
      <c r="J41" s="215"/>
      <c r="K41" s="189"/>
      <c r="L41" s="108"/>
      <c r="M41" s="198"/>
      <c r="N41" s="108"/>
      <c r="O41" s="108"/>
      <c r="P41" s="109"/>
    </row>
    <row r="42" spans="1:16" ht="18" customHeight="1">
      <c r="A42" s="109"/>
      <c r="B42" s="131"/>
      <c r="C42" s="129" t="s">
        <v>920</v>
      </c>
      <c r="D42" s="108">
        <v>6073.5837529999999</v>
      </c>
      <c r="E42" s="108">
        <v>9745.1589129999993</v>
      </c>
      <c r="F42" s="199"/>
      <c r="G42" s="108"/>
      <c r="H42" s="199"/>
      <c r="I42" s="192"/>
      <c r="J42" s="215"/>
      <c r="K42" s="189"/>
      <c r="L42" s="108"/>
      <c r="M42" s="198"/>
      <c r="N42" s="108"/>
      <c r="O42" s="108">
        <v>-7.6654E-2</v>
      </c>
      <c r="P42" s="109"/>
    </row>
    <row r="43" spans="1:16" ht="18" customHeight="1">
      <c r="A43" s="109"/>
      <c r="B43" s="131"/>
      <c r="C43" s="129" t="s">
        <v>961</v>
      </c>
      <c r="D43" s="108">
        <v>1281.614198</v>
      </c>
      <c r="E43" s="108">
        <v>1941.0238300000001</v>
      </c>
      <c r="F43" s="199"/>
      <c r="G43" s="108"/>
      <c r="H43" s="199"/>
      <c r="I43" s="192"/>
      <c r="J43" s="215"/>
      <c r="K43" s="189"/>
      <c r="L43" s="108"/>
      <c r="M43" s="198"/>
      <c r="N43" s="108"/>
      <c r="O43" s="108">
        <v>-5.0280000000000004E-3</v>
      </c>
      <c r="P43" s="109"/>
    </row>
    <row r="44" spans="1:16" ht="18" customHeight="1">
      <c r="A44" s="109"/>
      <c r="B44" s="131"/>
      <c r="C44" s="129" t="s">
        <v>962</v>
      </c>
      <c r="D44" s="108">
        <v>4791.9695549999997</v>
      </c>
      <c r="E44" s="108">
        <v>7804.1350830000001</v>
      </c>
      <c r="F44" s="199"/>
      <c r="G44" s="108"/>
      <c r="H44" s="199"/>
      <c r="I44" s="192"/>
      <c r="J44" s="215"/>
      <c r="K44" s="189"/>
      <c r="L44" s="108"/>
      <c r="M44" s="198"/>
      <c r="N44" s="108"/>
      <c r="O44" s="108">
        <v>-7.1625999999999995E-2</v>
      </c>
      <c r="P44" s="109"/>
    </row>
    <row r="45" spans="1:16" ht="18" customHeight="1">
      <c r="A45" s="109"/>
      <c r="B45" s="131"/>
      <c r="C45" s="129" t="s">
        <v>921</v>
      </c>
      <c r="D45" s="108">
        <v>2344.0979459999999</v>
      </c>
      <c r="E45" s="108">
        <v>4790.0804049999997</v>
      </c>
      <c r="F45" s="199"/>
      <c r="G45" s="108"/>
      <c r="H45" s="199"/>
      <c r="I45" s="192"/>
      <c r="J45" s="215"/>
      <c r="K45" s="189"/>
      <c r="L45" s="108"/>
      <c r="M45" s="198"/>
      <c r="N45" s="108"/>
      <c r="O45" s="108">
        <v>-0.23302200000000001</v>
      </c>
      <c r="P45" s="109"/>
    </row>
    <row r="46" spans="1:16" ht="18" customHeight="1">
      <c r="A46" s="109"/>
      <c r="B46" s="131"/>
      <c r="C46" s="129" t="s">
        <v>963</v>
      </c>
      <c r="D46" s="108"/>
      <c r="E46" s="108"/>
      <c r="F46" s="199"/>
      <c r="G46" s="108"/>
      <c r="H46" s="199"/>
      <c r="I46" s="192"/>
      <c r="J46" s="215"/>
      <c r="K46" s="189"/>
      <c r="L46" s="108"/>
      <c r="M46" s="198"/>
      <c r="N46" s="108"/>
      <c r="O46" s="108"/>
      <c r="P46" s="109"/>
    </row>
    <row r="47" spans="1:16" ht="18" customHeight="1">
      <c r="A47" s="109"/>
      <c r="B47" s="131"/>
      <c r="C47" s="129" t="s">
        <v>964</v>
      </c>
      <c r="D47" s="108"/>
      <c r="E47" s="108"/>
      <c r="F47" s="199"/>
      <c r="G47" s="108"/>
      <c r="H47" s="199"/>
      <c r="I47" s="192"/>
      <c r="J47" s="215"/>
      <c r="K47" s="189"/>
      <c r="L47" s="108"/>
      <c r="M47" s="198"/>
      <c r="N47" s="108"/>
      <c r="O47" s="108"/>
      <c r="P47" s="109"/>
    </row>
    <row r="48" spans="1:16" ht="18" customHeight="1">
      <c r="A48" s="109"/>
      <c r="B48" s="131"/>
      <c r="C48" s="129" t="s">
        <v>965</v>
      </c>
      <c r="D48" s="108">
        <v>2344.0979459999999</v>
      </c>
      <c r="E48" s="108">
        <v>4790.0804049999997</v>
      </c>
      <c r="F48" s="199"/>
      <c r="G48" s="108"/>
      <c r="H48" s="199"/>
      <c r="I48" s="192"/>
      <c r="J48" s="215"/>
      <c r="K48" s="189"/>
      <c r="L48" s="108"/>
      <c r="M48" s="198"/>
      <c r="N48" s="108"/>
      <c r="O48" s="108">
        <v>-0.23302200000000001</v>
      </c>
      <c r="P48" s="109"/>
    </row>
    <row r="49" spans="1:16" ht="18" customHeight="1">
      <c r="A49" s="109"/>
      <c r="B49" s="132"/>
      <c r="C49" s="129" t="s">
        <v>922</v>
      </c>
      <c r="D49" s="108"/>
      <c r="E49" s="108"/>
      <c r="F49" s="199"/>
      <c r="G49" s="108"/>
      <c r="H49" s="199"/>
      <c r="I49" s="192"/>
      <c r="J49" s="215"/>
      <c r="K49" s="189"/>
      <c r="L49" s="108"/>
      <c r="M49" s="198"/>
      <c r="N49" s="108"/>
      <c r="O49" s="108"/>
      <c r="P49" s="109"/>
    </row>
    <row r="50" spans="1:16" ht="18" customHeight="1">
      <c r="A50" s="109"/>
      <c r="B50" s="559" t="s">
        <v>1169</v>
      </c>
      <c r="C50" s="560"/>
      <c r="D50" s="133">
        <v>73500.659230999998</v>
      </c>
      <c r="E50" s="133">
        <v>38481.250828999997</v>
      </c>
      <c r="F50" s="200">
        <v>0.93</v>
      </c>
      <c r="G50" s="133">
        <v>198982.07933899999</v>
      </c>
      <c r="H50" s="200">
        <v>0</v>
      </c>
      <c r="I50" s="193">
        <v>63</v>
      </c>
      <c r="J50" s="216">
        <v>0.45</v>
      </c>
      <c r="K50" s="190">
        <v>2.5</v>
      </c>
      <c r="L50" s="133">
        <v>9612.7488869999997</v>
      </c>
      <c r="M50" s="200">
        <v>4.8309621242941372E-2</v>
      </c>
      <c r="N50" s="133">
        <v>4.1473699999999996</v>
      </c>
      <c r="O50" s="133">
        <v>-1.0658879999999999</v>
      </c>
      <c r="P50" s="109"/>
    </row>
    <row r="51" spans="1:16" ht="18" customHeight="1">
      <c r="A51" s="109"/>
      <c r="B51" s="559" t="s">
        <v>966</v>
      </c>
      <c r="C51" s="560"/>
      <c r="D51" s="133">
        <v>281916.612975</v>
      </c>
      <c r="E51" s="133">
        <v>67246.167077000006</v>
      </c>
      <c r="F51" s="201">
        <v>0.95</v>
      </c>
      <c r="G51" s="133">
        <v>337932.41432400001</v>
      </c>
      <c r="H51" s="201">
        <v>0</v>
      </c>
      <c r="I51" s="133">
        <v>320</v>
      </c>
      <c r="J51" s="217">
        <v>0.44</v>
      </c>
      <c r="K51" s="191">
        <v>2.5</v>
      </c>
      <c r="L51" s="133">
        <v>71219.436782999997</v>
      </c>
      <c r="M51" s="201">
        <v>0.21075053402458407</v>
      </c>
      <c r="N51" s="133">
        <v>154.53212099999999</v>
      </c>
      <c r="O51" s="133">
        <v>-121.73503599999999</v>
      </c>
      <c r="P51" s="109"/>
    </row>
    <row r="52" spans="1:16" ht="15" customHeight="1">
      <c r="A52" s="109"/>
      <c r="B52" s="109"/>
      <c r="C52" s="109"/>
      <c r="D52" s="109"/>
      <c r="E52" s="109"/>
      <c r="G52" s="109"/>
      <c r="H52" s="109"/>
      <c r="I52" s="109"/>
      <c r="K52" s="109"/>
      <c r="L52" s="109"/>
      <c r="M52" s="197"/>
      <c r="N52" s="109"/>
      <c r="O52" s="109"/>
      <c r="P52" s="109"/>
    </row>
    <row r="53" spans="1:16" ht="15" customHeight="1">
      <c r="A53" s="109"/>
      <c r="B53" s="109"/>
      <c r="C53" s="109"/>
      <c r="D53" s="109"/>
      <c r="E53" s="109"/>
      <c r="G53" s="109"/>
      <c r="H53" s="109"/>
      <c r="I53" s="109"/>
      <c r="K53" s="109"/>
      <c r="L53" s="109"/>
      <c r="M53" s="197"/>
      <c r="N53" s="109"/>
      <c r="O53" s="109"/>
      <c r="P53" s="109"/>
    </row>
    <row r="54" spans="1:16" ht="44.15" customHeight="1">
      <c r="A54" s="109"/>
      <c r="B54" s="316" t="s">
        <v>967</v>
      </c>
      <c r="C54" s="249" t="s">
        <v>945</v>
      </c>
      <c r="D54" s="249" t="s">
        <v>946</v>
      </c>
      <c r="E54" s="249" t="s">
        <v>947</v>
      </c>
      <c r="F54" s="320" t="s">
        <v>948</v>
      </c>
      <c r="G54" s="249" t="s">
        <v>949</v>
      </c>
      <c r="H54" s="249" t="s">
        <v>950</v>
      </c>
      <c r="I54" s="249" t="s">
        <v>910</v>
      </c>
      <c r="J54" s="321" t="s">
        <v>951</v>
      </c>
      <c r="K54" s="249" t="s">
        <v>952</v>
      </c>
      <c r="L54" s="249" t="s">
        <v>953</v>
      </c>
      <c r="M54" s="320" t="s">
        <v>954</v>
      </c>
      <c r="N54" s="249" t="s">
        <v>955</v>
      </c>
      <c r="O54" s="249" t="s">
        <v>956</v>
      </c>
      <c r="P54" s="109"/>
    </row>
    <row r="55" spans="1:16" ht="15" customHeight="1">
      <c r="A55" s="109"/>
      <c r="B55" s="252" t="s">
        <v>180</v>
      </c>
      <c r="C55" s="250" t="s">
        <v>88</v>
      </c>
      <c r="D55" s="249" t="s">
        <v>95</v>
      </c>
      <c r="E55" s="249" t="s">
        <v>96</v>
      </c>
      <c r="F55" s="320" t="s">
        <v>97</v>
      </c>
      <c r="G55" s="249" t="s">
        <v>98</v>
      </c>
      <c r="H55" s="249" t="s">
        <v>227</v>
      </c>
      <c r="I55" s="249" t="s">
        <v>228</v>
      </c>
      <c r="J55" s="321" t="s">
        <v>229</v>
      </c>
      <c r="K55" s="249" t="s">
        <v>461</v>
      </c>
      <c r="L55" s="249" t="s">
        <v>462</v>
      </c>
      <c r="M55" s="320" t="s">
        <v>463</v>
      </c>
      <c r="N55" s="249" t="s">
        <v>464</v>
      </c>
      <c r="O55" s="249" t="s">
        <v>465</v>
      </c>
      <c r="P55" s="109"/>
    </row>
    <row r="56" spans="1:16" ht="15" customHeight="1">
      <c r="A56" s="109"/>
      <c r="B56" s="331" t="s">
        <v>969</v>
      </c>
      <c r="C56" s="327"/>
      <c r="D56" s="328"/>
      <c r="E56" s="327"/>
      <c r="F56" s="329"/>
      <c r="G56" s="327"/>
      <c r="H56" s="327"/>
      <c r="I56" s="327"/>
      <c r="J56" s="330"/>
      <c r="K56" s="327"/>
      <c r="L56" s="327"/>
      <c r="M56" s="329"/>
      <c r="N56" s="327"/>
      <c r="O56" s="327"/>
      <c r="P56" s="109"/>
    </row>
    <row r="57" spans="1:16" ht="18" customHeight="1">
      <c r="A57" s="109"/>
      <c r="B57" s="128"/>
      <c r="C57" s="129" t="s">
        <v>915</v>
      </c>
      <c r="D57" s="108">
        <v>27186.494357</v>
      </c>
      <c r="E57" s="108">
        <v>5847.9738049999996</v>
      </c>
      <c r="F57" s="198">
        <v>0.99</v>
      </c>
      <c r="G57" s="108">
        <v>33813.397020999997</v>
      </c>
      <c r="H57" s="198">
        <v>5.6999999999999998E-4</v>
      </c>
      <c r="I57" s="108">
        <v>54</v>
      </c>
      <c r="J57" s="214">
        <v>0.33</v>
      </c>
      <c r="K57" s="187">
        <v>2.5</v>
      </c>
      <c r="L57" s="108">
        <v>6474.6348209999996</v>
      </c>
      <c r="M57" s="198">
        <v>0.1914813473777536</v>
      </c>
      <c r="N57" s="108">
        <v>4.9529069999999997</v>
      </c>
      <c r="O57" s="108">
        <v>-0.58503099999999997</v>
      </c>
      <c r="P57" s="109"/>
    </row>
    <row r="58" spans="1:16" ht="18" customHeight="1">
      <c r="A58" s="109"/>
      <c r="B58" s="131"/>
      <c r="C58" s="129" t="s">
        <v>957</v>
      </c>
      <c r="D58" s="108">
        <v>26546.402245000001</v>
      </c>
      <c r="E58" s="108">
        <v>5564.2449340000003</v>
      </c>
      <c r="F58" s="198">
        <v>0.99</v>
      </c>
      <c r="G58" s="108">
        <v>32469.314117000002</v>
      </c>
      <c r="H58" s="198">
        <v>5.4699999999999996E-4</v>
      </c>
      <c r="I58" s="108">
        <v>49</v>
      </c>
      <c r="J58" s="214">
        <v>0.32</v>
      </c>
      <c r="K58" s="187">
        <v>2.5</v>
      </c>
      <c r="L58" s="108">
        <v>5873.656782</v>
      </c>
      <c r="M58" s="198">
        <v>0.18089870210485051</v>
      </c>
      <c r="N58" s="108">
        <v>4.2897550000000004</v>
      </c>
      <c r="O58" s="108">
        <v>-0.58503099999999997</v>
      </c>
      <c r="P58" s="109"/>
    </row>
    <row r="59" spans="1:16" ht="18" customHeight="1">
      <c r="A59" s="109"/>
      <c r="B59" s="131"/>
      <c r="C59" s="129" t="s">
        <v>958</v>
      </c>
      <c r="D59" s="108">
        <v>640.09211200000004</v>
      </c>
      <c r="E59" s="108">
        <v>283.72887100000003</v>
      </c>
      <c r="F59" s="198">
        <v>1</v>
      </c>
      <c r="G59" s="108">
        <v>1344.0829040000001</v>
      </c>
      <c r="H59" s="198">
        <v>1.122E-3</v>
      </c>
      <c r="I59" s="108">
        <v>5</v>
      </c>
      <c r="J59" s="214">
        <v>0.45</v>
      </c>
      <c r="K59" s="187">
        <v>2.5</v>
      </c>
      <c r="L59" s="108">
        <v>600.97803799999997</v>
      </c>
      <c r="M59" s="198">
        <v>0.44712869735303173</v>
      </c>
      <c r="N59" s="108">
        <v>0.66315100000000005</v>
      </c>
      <c r="O59" s="108">
        <v>0</v>
      </c>
      <c r="P59" s="109"/>
    </row>
    <row r="60" spans="1:16" ht="18" customHeight="1">
      <c r="A60" s="109"/>
      <c r="B60" s="131"/>
      <c r="C60" s="129" t="s">
        <v>916</v>
      </c>
      <c r="D60" s="108">
        <v>150.45681400000001</v>
      </c>
      <c r="E60" s="108">
        <v>80.000460000000004</v>
      </c>
      <c r="F60" s="198">
        <v>0.98</v>
      </c>
      <c r="G60" s="108">
        <v>1372.3414049999999</v>
      </c>
      <c r="H60" s="198">
        <v>1.5870000000000001E-3</v>
      </c>
      <c r="I60" s="108">
        <v>6</v>
      </c>
      <c r="J60" s="214">
        <v>0.45</v>
      </c>
      <c r="K60" s="187">
        <v>2.5</v>
      </c>
      <c r="L60" s="108">
        <v>570.75230599999998</v>
      </c>
      <c r="M60" s="198">
        <v>0.41589673234409186</v>
      </c>
      <c r="N60" s="108">
        <v>0.62812900000000005</v>
      </c>
      <c r="O60" s="108">
        <v>-0.18273800000000001</v>
      </c>
      <c r="P60" s="109"/>
    </row>
    <row r="61" spans="1:16" ht="18" customHeight="1">
      <c r="A61" s="109"/>
      <c r="B61" s="131"/>
      <c r="C61" s="129" t="s">
        <v>917</v>
      </c>
      <c r="D61" s="108">
        <v>640.76785299999995</v>
      </c>
      <c r="E61" s="108"/>
      <c r="F61" s="198">
        <v>1</v>
      </c>
      <c r="G61" s="108">
        <v>640.76785299999995</v>
      </c>
      <c r="H61" s="198">
        <v>3.15E-3</v>
      </c>
      <c r="I61" s="108">
        <v>1</v>
      </c>
      <c r="J61" s="214">
        <v>0.45</v>
      </c>
      <c r="K61" s="187">
        <v>2.5</v>
      </c>
      <c r="L61" s="108">
        <v>501.48299700000001</v>
      </c>
      <c r="M61" s="198">
        <v>0.78262820872195038</v>
      </c>
      <c r="N61" s="108">
        <v>0.90828799999999998</v>
      </c>
      <c r="O61" s="108">
        <v>-2.1578390000000001</v>
      </c>
      <c r="P61" s="109"/>
    </row>
    <row r="62" spans="1:16" ht="18" customHeight="1">
      <c r="A62" s="109"/>
      <c r="B62" s="131"/>
      <c r="C62" s="129" t="s">
        <v>918</v>
      </c>
      <c r="D62" s="108"/>
      <c r="E62" s="108">
        <v>2.6667990000000001</v>
      </c>
      <c r="F62" s="198">
        <v>1</v>
      </c>
      <c r="G62" s="108">
        <v>2.6667990000000001</v>
      </c>
      <c r="H62" s="198">
        <v>5.045E-3</v>
      </c>
      <c r="I62" s="108">
        <v>1</v>
      </c>
      <c r="J62" s="214">
        <v>0.45</v>
      </c>
      <c r="K62" s="187">
        <v>2.5</v>
      </c>
      <c r="L62" s="108">
        <v>2.5837759999999999</v>
      </c>
      <c r="M62" s="198">
        <v>0.96886791992947352</v>
      </c>
      <c r="N62" s="108">
        <v>6.0540000000000004E-3</v>
      </c>
      <c r="O62" s="108">
        <v>0</v>
      </c>
      <c r="P62" s="109"/>
    </row>
    <row r="63" spans="1:16" ht="18" customHeight="1">
      <c r="A63" s="109"/>
      <c r="B63" s="131"/>
      <c r="C63" s="129" t="s">
        <v>919</v>
      </c>
      <c r="D63" s="108"/>
      <c r="E63" s="108"/>
      <c r="F63" s="198">
        <v>0.93</v>
      </c>
      <c r="G63" s="108">
        <v>38.328502</v>
      </c>
      <c r="H63" s="198">
        <v>1.251E-2</v>
      </c>
      <c r="I63" s="108">
        <v>1</v>
      </c>
      <c r="J63" s="214">
        <v>0.45</v>
      </c>
      <c r="K63" s="187">
        <v>2.5</v>
      </c>
      <c r="L63" s="108">
        <v>51.304755999999998</v>
      </c>
      <c r="M63" s="198">
        <v>1.3385536434478968</v>
      </c>
      <c r="N63" s="108">
        <v>0.21576999999999999</v>
      </c>
      <c r="O63" s="108">
        <v>0</v>
      </c>
      <c r="P63" s="109"/>
    </row>
    <row r="64" spans="1:16" ht="18" customHeight="1">
      <c r="A64" s="109"/>
      <c r="B64" s="131"/>
      <c r="C64" s="129" t="s">
        <v>959</v>
      </c>
      <c r="D64" s="108"/>
      <c r="E64" s="108"/>
      <c r="F64" s="198">
        <v>0.93</v>
      </c>
      <c r="G64" s="108">
        <v>38.328502</v>
      </c>
      <c r="H64" s="198">
        <v>1.251E-2</v>
      </c>
      <c r="I64" s="108">
        <v>1</v>
      </c>
      <c r="J64" s="214">
        <v>0.45</v>
      </c>
      <c r="K64" s="187">
        <v>2.5</v>
      </c>
      <c r="L64" s="108">
        <v>51.304755999999998</v>
      </c>
      <c r="M64" s="198">
        <v>1.3385536434478968</v>
      </c>
      <c r="N64" s="108">
        <v>0.21576999999999999</v>
      </c>
      <c r="O64" s="108">
        <v>0</v>
      </c>
      <c r="P64" s="109"/>
    </row>
    <row r="65" spans="1:16" ht="18" customHeight="1">
      <c r="A65" s="109"/>
      <c r="B65" s="131"/>
      <c r="C65" s="129" t="s">
        <v>960</v>
      </c>
      <c r="D65" s="108"/>
      <c r="E65" s="108"/>
      <c r="F65" s="199"/>
      <c r="G65" s="108"/>
      <c r="H65" s="199"/>
      <c r="I65" s="192"/>
      <c r="J65" s="215"/>
      <c r="K65" s="189"/>
      <c r="L65" s="108"/>
      <c r="M65" s="198">
        <v>0</v>
      </c>
      <c r="N65" s="108">
        <v>0</v>
      </c>
      <c r="O65" s="108">
        <v>0</v>
      </c>
      <c r="P65" s="109"/>
    </row>
    <row r="66" spans="1:16" ht="18" customHeight="1">
      <c r="A66" s="109"/>
      <c r="B66" s="131"/>
      <c r="C66" s="129" t="s">
        <v>920</v>
      </c>
      <c r="D66" s="108"/>
      <c r="E66" s="108"/>
      <c r="F66" s="199"/>
      <c r="G66" s="108"/>
      <c r="H66" s="199"/>
      <c r="I66" s="192"/>
      <c r="J66" s="215"/>
      <c r="K66" s="189"/>
      <c r="L66" s="108"/>
      <c r="M66" s="198">
        <v>0</v>
      </c>
      <c r="N66" s="108">
        <v>0</v>
      </c>
      <c r="O66" s="108">
        <v>0</v>
      </c>
      <c r="P66" s="109"/>
    </row>
    <row r="67" spans="1:16" ht="18" customHeight="1">
      <c r="A67" s="109"/>
      <c r="B67" s="131"/>
      <c r="C67" s="129" t="s">
        <v>961</v>
      </c>
      <c r="D67" s="108"/>
      <c r="E67" s="108"/>
      <c r="F67" s="199"/>
      <c r="G67" s="108"/>
      <c r="H67" s="199"/>
      <c r="I67" s="192"/>
      <c r="J67" s="215"/>
      <c r="K67" s="189"/>
      <c r="L67" s="108"/>
      <c r="M67" s="198">
        <v>0</v>
      </c>
      <c r="N67" s="108">
        <v>0</v>
      </c>
      <c r="O67" s="108">
        <v>0</v>
      </c>
      <c r="P67" s="109"/>
    </row>
    <row r="68" spans="1:16" ht="18" customHeight="1">
      <c r="A68" s="109"/>
      <c r="B68" s="131"/>
      <c r="C68" s="129" t="s">
        <v>962</v>
      </c>
      <c r="D68" s="108"/>
      <c r="E68" s="108"/>
      <c r="F68" s="199"/>
      <c r="G68" s="108"/>
      <c r="H68" s="199"/>
      <c r="I68" s="192"/>
      <c r="J68" s="215"/>
      <c r="K68" s="189"/>
      <c r="L68" s="108"/>
      <c r="M68" s="198">
        <v>0</v>
      </c>
      <c r="N68" s="108">
        <v>0</v>
      </c>
      <c r="O68" s="108">
        <v>0</v>
      </c>
      <c r="P68" s="109"/>
    </row>
    <row r="69" spans="1:16" ht="18" customHeight="1">
      <c r="A69" s="109"/>
      <c r="B69" s="131"/>
      <c r="C69" s="129" t="s">
        <v>921</v>
      </c>
      <c r="D69" s="108"/>
      <c r="E69" s="108"/>
      <c r="F69" s="199"/>
      <c r="G69" s="108"/>
      <c r="H69" s="199"/>
      <c r="I69" s="192"/>
      <c r="J69" s="215"/>
      <c r="K69" s="189"/>
      <c r="L69" s="108"/>
      <c r="M69" s="198">
        <v>0</v>
      </c>
      <c r="N69" s="108">
        <v>0</v>
      </c>
      <c r="O69" s="108">
        <v>0</v>
      </c>
      <c r="P69" s="109"/>
    </row>
    <row r="70" spans="1:16" ht="18" customHeight="1">
      <c r="A70" s="109"/>
      <c r="B70" s="131"/>
      <c r="C70" s="129" t="s">
        <v>963</v>
      </c>
      <c r="D70" s="108"/>
      <c r="E70" s="108"/>
      <c r="F70" s="199"/>
      <c r="G70" s="108"/>
      <c r="H70" s="199"/>
      <c r="I70" s="192"/>
      <c r="J70" s="215"/>
      <c r="K70" s="189"/>
      <c r="L70" s="108"/>
      <c r="M70" s="198">
        <v>0</v>
      </c>
      <c r="N70" s="108">
        <v>0</v>
      </c>
      <c r="O70" s="108">
        <v>0</v>
      </c>
      <c r="P70" s="109"/>
    </row>
    <row r="71" spans="1:16" ht="18" customHeight="1">
      <c r="A71" s="109"/>
      <c r="B71" s="131"/>
      <c r="C71" s="129" t="s">
        <v>964</v>
      </c>
      <c r="D71" s="108"/>
      <c r="E71" s="108"/>
      <c r="F71" s="199"/>
      <c r="G71" s="108"/>
      <c r="H71" s="199"/>
      <c r="I71" s="192"/>
      <c r="J71" s="215"/>
      <c r="K71" s="189"/>
      <c r="L71" s="108"/>
      <c r="M71" s="198">
        <v>0</v>
      </c>
      <c r="N71" s="108">
        <v>0</v>
      </c>
      <c r="O71" s="108">
        <v>0</v>
      </c>
      <c r="P71" s="109"/>
    </row>
    <row r="72" spans="1:16" ht="18" customHeight="1">
      <c r="A72" s="109"/>
      <c r="B72" s="131"/>
      <c r="C72" s="129" t="s">
        <v>965</v>
      </c>
      <c r="D72" s="108"/>
      <c r="E72" s="108"/>
      <c r="F72" s="199"/>
      <c r="G72" s="108"/>
      <c r="H72" s="199"/>
      <c r="I72" s="192"/>
      <c r="J72" s="215"/>
      <c r="K72" s="189"/>
      <c r="L72" s="108"/>
      <c r="M72" s="198">
        <v>0</v>
      </c>
      <c r="N72" s="108">
        <v>0</v>
      </c>
      <c r="O72" s="108">
        <v>0</v>
      </c>
      <c r="P72" s="109"/>
    </row>
    <row r="73" spans="1:16" ht="18" customHeight="1">
      <c r="A73" s="109"/>
      <c r="B73" s="132"/>
      <c r="C73" s="129" t="s">
        <v>922</v>
      </c>
      <c r="D73" s="108"/>
      <c r="E73" s="108"/>
      <c r="F73" s="199"/>
      <c r="G73" s="108"/>
      <c r="H73" s="199"/>
      <c r="I73" s="192"/>
      <c r="J73" s="215"/>
      <c r="K73" s="189"/>
      <c r="L73" s="108"/>
      <c r="M73" s="198">
        <v>0</v>
      </c>
      <c r="N73" s="108">
        <v>0</v>
      </c>
      <c r="O73" s="108">
        <v>0</v>
      </c>
      <c r="P73" s="109"/>
    </row>
    <row r="74" spans="1:16" ht="18" customHeight="1">
      <c r="A74" s="109"/>
      <c r="B74" s="559" t="s">
        <v>1166</v>
      </c>
      <c r="C74" s="560"/>
      <c r="D74" s="133">
        <v>27977.719024000002</v>
      </c>
      <c r="E74" s="133">
        <v>5930.6410640000004</v>
      </c>
      <c r="F74" s="200">
        <v>0.99</v>
      </c>
      <c r="G74" s="133">
        <v>35867.501579999996</v>
      </c>
      <c r="H74" s="200">
        <v>0</v>
      </c>
      <c r="I74" s="193">
        <v>63</v>
      </c>
      <c r="J74" s="216">
        <v>0.33</v>
      </c>
      <c r="K74" s="190">
        <v>2.5</v>
      </c>
      <c r="L74" s="133">
        <v>7600.758656</v>
      </c>
      <c r="M74" s="200">
        <v>0.2119121299554983</v>
      </c>
      <c r="N74" s="133">
        <v>6.7111479999999997</v>
      </c>
      <c r="O74" s="133">
        <v>-2.925608</v>
      </c>
      <c r="P74" s="109"/>
    </row>
    <row r="75" spans="1:16" ht="18" customHeight="1">
      <c r="A75" s="109"/>
      <c r="B75" s="559" t="s">
        <v>966</v>
      </c>
      <c r="C75" s="560"/>
      <c r="D75" s="133">
        <v>281916.612975</v>
      </c>
      <c r="E75" s="133">
        <v>67246.167077000006</v>
      </c>
      <c r="F75" s="201">
        <v>0.95</v>
      </c>
      <c r="G75" s="133">
        <v>337932.41432400001</v>
      </c>
      <c r="H75" s="201">
        <v>1E-3</v>
      </c>
      <c r="I75" s="133">
        <v>320</v>
      </c>
      <c r="J75" s="217">
        <v>0.44</v>
      </c>
      <c r="K75" s="191">
        <v>2.5</v>
      </c>
      <c r="L75" s="133">
        <v>71219.436782999997</v>
      </c>
      <c r="M75" s="201">
        <v>0.21075053402458407</v>
      </c>
      <c r="N75" s="133">
        <v>154.53212099999999</v>
      </c>
      <c r="O75" s="133">
        <v>-121.73503599999999</v>
      </c>
      <c r="P75" s="109"/>
    </row>
    <row r="76" spans="1:16" ht="15" customHeight="1">
      <c r="A76" s="109"/>
      <c r="B76" s="109"/>
      <c r="C76" s="109"/>
      <c r="D76" s="109"/>
      <c r="E76" s="109"/>
      <c r="G76" s="109"/>
      <c r="H76" s="109"/>
      <c r="I76" s="109"/>
      <c r="K76" s="109"/>
      <c r="L76" s="109"/>
      <c r="M76" s="197"/>
      <c r="N76" s="109"/>
      <c r="O76" s="109"/>
      <c r="P76" s="109"/>
    </row>
    <row r="77" spans="1:16" ht="15" customHeight="1">
      <c r="A77" s="109"/>
      <c r="B77" s="109"/>
      <c r="C77" s="109"/>
      <c r="D77" s="109"/>
      <c r="E77" s="109"/>
      <c r="G77" s="109"/>
      <c r="H77" s="109"/>
      <c r="I77" s="109"/>
      <c r="K77" s="109"/>
      <c r="L77" s="109"/>
      <c r="M77" s="197"/>
      <c r="N77" s="109"/>
      <c r="O77" s="109"/>
      <c r="P77" s="109"/>
    </row>
    <row r="78" spans="1:16" ht="44.15" customHeight="1">
      <c r="A78" s="109"/>
      <c r="B78" s="316" t="s">
        <v>967</v>
      </c>
      <c r="C78" s="249" t="s">
        <v>945</v>
      </c>
      <c r="D78" s="249" t="s">
        <v>946</v>
      </c>
      <c r="E78" s="249" t="s">
        <v>947</v>
      </c>
      <c r="F78" s="320" t="s">
        <v>948</v>
      </c>
      <c r="G78" s="249" t="s">
        <v>949</v>
      </c>
      <c r="H78" s="249" t="s">
        <v>950</v>
      </c>
      <c r="I78" s="249" t="s">
        <v>910</v>
      </c>
      <c r="J78" s="321" t="s">
        <v>951</v>
      </c>
      <c r="K78" s="249" t="s">
        <v>952</v>
      </c>
      <c r="L78" s="249" t="s">
        <v>953</v>
      </c>
      <c r="M78" s="320" t="s">
        <v>954</v>
      </c>
      <c r="N78" s="249" t="s">
        <v>955</v>
      </c>
      <c r="O78" s="249" t="s">
        <v>956</v>
      </c>
      <c r="P78" s="109"/>
    </row>
    <row r="79" spans="1:16" ht="15" customHeight="1">
      <c r="A79" s="109"/>
      <c r="B79" s="252" t="s">
        <v>180</v>
      </c>
      <c r="C79" s="248" t="s">
        <v>88</v>
      </c>
      <c r="D79" s="254" t="s">
        <v>95</v>
      </c>
      <c r="E79" s="254" t="s">
        <v>96</v>
      </c>
      <c r="F79" s="322" t="s">
        <v>97</v>
      </c>
      <c r="G79" s="254" t="s">
        <v>98</v>
      </c>
      <c r="H79" s="254" t="s">
        <v>227</v>
      </c>
      <c r="I79" s="254" t="s">
        <v>228</v>
      </c>
      <c r="J79" s="323" t="s">
        <v>229</v>
      </c>
      <c r="K79" s="254" t="s">
        <v>461</v>
      </c>
      <c r="L79" s="254" t="s">
        <v>462</v>
      </c>
      <c r="M79" s="322" t="s">
        <v>463</v>
      </c>
      <c r="N79" s="254" t="s">
        <v>464</v>
      </c>
      <c r="O79" s="254" t="s">
        <v>465</v>
      </c>
      <c r="P79" s="109"/>
    </row>
    <row r="80" spans="1:16" ht="29.15" customHeight="1">
      <c r="A80" s="109"/>
      <c r="B80" s="331" t="s">
        <v>970</v>
      </c>
      <c r="C80" s="324"/>
      <c r="D80" s="325"/>
      <c r="E80" s="324"/>
      <c r="F80" s="326"/>
      <c r="G80" s="324"/>
      <c r="H80" s="324"/>
      <c r="I80" s="324"/>
      <c r="J80" s="334"/>
      <c r="K80" s="324"/>
      <c r="L80" s="324"/>
      <c r="M80" s="326"/>
      <c r="N80" s="324"/>
      <c r="O80" s="324"/>
      <c r="P80" s="109"/>
    </row>
    <row r="81" spans="1:16" ht="18" customHeight="1">
      <c r="A81" s="109"/>
      <c r="B81" s="128"/>
      <c r="C81" s="129" t="s">
        <v>915</v>
      </c>
      <c r="D81" s="108">
        <v>17847.541823</v>
      </c>
      <c r="E81" s="108">
        <v>2541.1435900000001</v>
      </c>
      <c r="F81" s="198">
        <v>0.97</v>
      </c>
      <c r="G81" s="108">
        <v>19046.001882</v>
      </c>
      <c r="H81" s="198">
        <v>8.6200000000000003E-4</v>
      </c>
      <c r="I81" s="108">
        <v>31</v>
      </c>
      <c r="J81" s="214">
        <v>0.45</v>
      </c>
      <c r="K81" s="187">
        <v>2.5</v>
      </c>
      <c r="L81" s="108">
        <v>5472.8558629999998</v>
      </c>
      <c r="M81" s="198">
        <v>0.2873493291089238</v>
      </c>
      <c r="N81" s="108">
        <v>7.2766529999999996</v>
      </c>
      <c r="O81" s="108">
        <v>-3.016518</v>
      </c>
      <c r="P81" s="109"/>
    </row>
    <row r="82" spans="1:16" ht="18" customHeight="1">
      <c r="A82" s="109"/>
      <c r="B82" s="131"/>
      <c r="C82" s="129" t="s">
        <v>957</v>
      </c>
      <c r="D82" s="108">
        <v>6431.5857880000003</v>
      </c>
      <c r="E82" s="108">
        <v>1211.219728</v>
      </c>
      <c r="F82" s="198">
        <v>0.94</v>
      </c>
      <c r="G82" s="108">
        <v>8843.81466</v>
      </c>
      <c r="H82" s="198">
        <v>5.6099999999999998E-4</v>
      </c>
      <c r="I82" s="108">
        <v>21</v>
      </c>
      <c r="J82" s="214">
        <v>0.45</v>
      </c>
      <c r="K82" s="187">
        <v>2.5</v>
      </c>
      <c r="L82" s="108">
        <v>1992.2485389999999</v>
      </c>
      <c r="M82" s="198">
        <v>0.22527027256810467</v>
      </c>
      <c r="N82" s="108">
        <v>2.120978</v>
      </c>
      <c r="O82" s="108">
        <v>-0.15307399999999999</v>
      </c>
      <c r="P82" s="109"/>
    </row>
    <row r="83" spans="1:16" ht="18" customHeight="1">
      <c r="A83" s="109"/>
      <c r="B83" s="131"/>
      <c r="C83" s="129" t="s">
        <v>958</v>
      </c>
      <c r="D83" s="108">
        <v>11415.956034999999</v>
      </c>
      <c r="E83" s="108">
        <v>1329.9238620000001</v>
      </c>
      <c r="F83" s="198">
        <v>1</v>
      </c>
      <c r="G83" s="108">
        <v>10202.187221</v>
      </c>
      <c r="H83" s="198">
        <v>1.122E-3</v>
      </c>
      <c r="I83" s="108">
        <v>10</v>
      </c>
      <c r="J83" s="214">
        <v>0.45</v>
      </c>
      <c r="K83" s="187">
        <v>2.5</v>
      </c>
      <c r="L83" s="108">
        <v>3480.6073230000002</v>
      </c>
      <c r="M83" s="198">
        <v>0.34116285533709673</v>
      </c>
      <c r="N83" s="108">
        <v>5.1556749999999996</v>
      </c>
      <c r="O83" s="108">
        <v>-2.8634430000000002</v>
      </c>
      <c r="P83" s="109"/>
    </row>
    <row r="84" spans="1:16" ht="18" customHeight="1">
      <c r="A84" s="109"/>
      <c r="B84" s="131"/>
      <c r="C84" s="129" t="s">
        <v>916</v>
      </c>
      <c r="D84" s="108">
        <v>97828.214353999996</v>
      </c>
      <c r="E84" s="108">
        <v>12999.524896999999</v>
      </c>
      <c r="F84" s="198">
        <v>0.98</v>
      </c>
      <c r="G84" s="108">
        <v>45858.964055999997</v>
      </c>
      <c r="H84" s="198">
        <v>1.9740000000000001E-3</v>
      </c>
      <c r="I84" s="108">
        <v>54</v>
      </c>
      <c r="J84" s="214">
        <v>0.45</v>
      </c>
      <c r="K84" s="187">
        <v>2.5</v>
      </c>
      <c r="L84" s="108">
        <v>21094.596646999998</v>
      </c>
      <c r="M84" s="198">
        <v>0.45998851219666986</v>
      </c>
      <c r="N84" s="108">
        <v>40.736567000000001</v>
      </c>
      <c r="O84" s="108">
        <v>-18.944718000000002</v>
      </c>
      <c r="P84" s="109"/>
    </row>
    <row r="85" spans="1:16" ht="18" customHeight="1">
      <c r="A85" s="109"/>
      <c r="B85" s="131"/>
      <c r="C85" s="129" t="s">
        <v>917</v>
      </c>
      <c r="D85" s="108">
        <v>24785.059529999999</v>
      </c>
      <c r="E85" s="108">
        <v>2349.6912360000001</v>
      </c>
      <c r="F85" s="198">
        <v>1</v>
      </c>
      <c r="G85" s="108">
        <v>18816.470079999999</v>
      </c>
      <c r="H85" s="198">
        <v>3.1489999999999999E-3</v>
      </c>
      <c r="I85" s="108">
        <v>26</v>
      </c>
      <c r="J85" s="214">
        <v>0.45</v>
      </c>
      <c r="K85" s="187">
        <v>2.5</v>
      </c>
      <c r="L85" s="108">
        <v>11118.629779000001</v>
      </c>
      <c r="M85" s="198">
        <v>0.59089881001739941</v>
      </c>
      <c r="N85" s="108">
        <v>26.672346000000001</v>
      </c>
      <c r="O85" s="108">
        <v>-15.304461999999999</v>
      </c>
      <c r="P85" s="109"/>
    </row>
    <row r="86" spans="1:16" ht="18" customHeight="1">
      <c r="A86" s="109"/>
      <c r="B86" s="131"/>
      <c r="C86" s="129" t="s">
        <v>918</v>
      </c>
      <c r="D86" s="108">
        <v>17251.118331000001</v>
      </c>
      <c r="E86" s="108">
        <v>507.04428200000001</v>
      </c>
      <c r="F86" s="198">
        <v>0.97</v>
      </c>
      <c r="G86" s="108">
        <v>8894.1533780000009</v>
      </c>
      <c r="H86" s="198">
        <v>5.0439999999999999E-3</v>
      </c>
      <c r="I86" s="108">
        <v>22</v>
      </c>
      <c r="J86" s="214">
        <v>0.45</v>
      </c>
      <c r="K86" s="187">
        <v>2.5</v>
      </c>
      <c r="L86" s="108">
        <v>6589.5706179999997</v>
      </c>
      <c r="M86" s="198">
        <v>0.74088789994329685</v>
      </c>
      <c r="N86" s="108">
        <v>20.191951</v>
      </c>
      <c r="O86" s="108">
        <v>-14.702716000000001</v>
      </c>
      <c r="P86" s="109"/>
    </row>
    <row r="87" spans="1:16" ht="18" customHeight="1">
      <c r="A87" s="109"/>
      <c r="B87" s="131"/>
      <c r="C87" s="129" t="s">
        <v>919</v>
      </c>
      <c r="D87" s="108">
        <v>16266.764601000001</v>
      </c>
      <c r="E87" s="108">
        <v>4206.1584240000002</v>
      </c>
      <c r="F87" s="198">
        <v>0.9</v>
      </c>
      <c r="G87" s="108">
        <v>10405.855705</v>
      </c>
      <c r="H87" s="198">
        <v>8.8880000000000001E-3</v>
      </c>
      <c r="I87" s="108">
        <v>53</v>
      </c>
      <c r="J87" s="214">
        <v>0.45</v>
      </c>
      <c r="K87" s="187">
        <v>2.5</v>
      </c>
      <c r="L87" s="108">
        <v>9637.3939800000007</v>
      </c>
      <c r="M87" s="198">
        <v>0.92615103007523392</v>
      </c>
      <c r="N87" s="108">
        <v>41.619866000000002</v>
      </c>
      <c r="O87" s="108">
        <v>-41.483029000000002</v>
      </c>
      <c r="P87" s="109"/>
    </row>
    <row r="88" spans="1:16" ht="18" customHeight="1">
      <c r="A88" s="109"/>
      <c r="B88" s="131"/>
      <c r="C88" s="129" t="s">
        <v>959</v>
      </c>
      <c r="D88" s="108">
        <v>15409.686530999999</v>
      </c>
      <c r="E88" s="108">
        <v>4100.1584240000002</v>
      </c>
      <c r="F88" s="198">
        <v>0.9</v>
      </c>
      <c r="G88" s="108">
        <v>10137.888730999999</v>
      </c>
      <c r="H88" s="198">
        <v>8.4930000000000005E-3</v>
      </c>
      <c r="I88" s="108">
        <v>42</v>
      </c>
      <c r="J88" s="214">
        <v>0.45</v>
      </c>
      <c r="K88" s="187">
        <v>2.5</v>
      </c>
      <c r="L88" s="108">
        <v>9276.9740669999992</v>
      </c>
      <c r="M88" s="198">
        <v>0.91507949171236569</v>
      </c>
      <c r="N88" s="108">
        <v>38.746442999999999</v>
      </c>
      <c r="O88" s="108">
        <v>-38.54712</v>
      </c>
      <c r="P88" s="109"/>
    </row>
    <row r="89" spans="1:16" ht="18" customHeight="1">
      <c r="A89" s="109"/>
      <c r="B89" s="131"/>
      <c r="C89" s="129" t="s">
        <v>960</v>
      </c>
      <c r="D89" s="108">
        <v>857.07807000000003</v>
      </c>
      <c r="E89" s="108">
        <v>106</v>
      </c>
      <c r="F89" s="198">
        <v>0.95</v>
      </c>
      <c r="G89" s="108">
        <v>267.96697399999999</v>
      </c>
      <c r="H89" s="198">
        <v>2.3828999999999999E-2</v>
      </c>
      <c r="I89" s="108">
        <v>11</v>
      </c>
      <c r="J89" s="214">
        <v>0.45</v>
      </c>
      <c r="K89" s="187">
        <v>2.5</v>
      </c>
      <c r="L89" s="108">
        <v>360.41991200000001</v>
      </c>
      <c r="M89" s="198">
        <v>1.3450161660593294</v>
      </c>
      <c r="N89" s="108">
        <v>2.8734229999999998</v>
      </c>
      <c r="O89" s="108">
        <v>-2.935908</v>
      </c>
      <c r="P89" s="109"/>
    </row>
    <row r="90" spans="1:16" ht="18" customHeight="1">
      <c r="A90" s="109"/>
      <c r="B90" s="131"/>
      <c r="C90" s="129" t="s">
        <v>920</v>
      </c>
      <c r="D90" s="108">
        <v>2900.1771840000001</v>
      </c>
      <c r="E90" s="108">
        <v>34.827222999999996</v>
      </c>
      <c r="F90" s="198">
        <v>0.99</v>
      </c>
      <c r="G90" s="108">
        <v>46.468038999999997</v>
      </c>
      <c r="H90" s="198">
        <v>7.3053999999999994E-2</v>
      </c>
      <c r="I90" s="108">
        <v>5</v>
      </c>
      <c r="J90" s="214">
        <v>0.45</v>
      </c>
      <c r="K90" s="187">
        <v>2.5</v>
      </c>
      <c r="L90" s="108">
        <v>84.099607000000006</v>
      </c>
      <c r="M90" s="198">
        <v>1.8098376606768365</v>
      </c>
      <c r="N90" s="108">
        <v>1</v>
      </c>
      <c r="O90" s="108">
        <v>-0.92556300000000002</v>
      </c>
      <c r="P90" s="109"/>
    </row>
    <row r="91" spans="1:16" ht="18" customHeight="1">
      <c r="A91" s="109"/>
      <c r="B91" s="131"/>
      <c r="C91" s="129" t="s">
        <v>961</v>
      </c>
      <c r="D91" s="108">
        <v>1918.5912539999999</v>
      </c>
      <c r="E91" s="108">
        <v>21.916222999999999</v>
      </c>
      <c r="F91" s="198">
        <v>1</v>
      </c>
      <c r="G91" s="108">
        <v>10.696903000000001</v>
      </c>
      <c r="H91" s="198">
        <v>4.0915E-2</v>
      </c>
      <c r="I91" s="108">
        <v>1</v>
      </c>
      <c r="J91" s="214">
        <v>0.45</v>
      </c>
      <c r="K91" s="187">
        <v>2.5</v>
      </c>
      <c r="L91" s="108">
        <v>15.935929</v>
      </c>
      <c r="M91" s="198">
        <v>1.489770356896758</v>
      </c>
      <c r="N91" s="108">
        <v>0.19694800000000001</v>
      </c>
      <c r="O91" s="108">
        <v>-0.23021900000000001</v>
      </c>
      <c r="P91" s="109"/>
    </row>
    <row r="92" spans="1:16" ht="18" customHeight="1">
      <c r="A92" s="109"/>
      <c r="B92" s="131"/>
      <c r="C92" s="129" t="s">
        <v>962</v>
      </c>
      <c r="D92" s="108">
        <v>981.58592899999996</v>
      </c>
      <c r="E92" s="108">
        <v>12.911</v>
      </c>
      <c r="F92" s="198">
        <v>0.98</v>
      </c>
      <c r="G92" s="108">
        <v>35.771135999999998</v>
      </c>
      <c r="H92" s="198">
        <v>8.2664000000000001E-2</v>
      </c>
      <c r="I92" s="108">
        <v>4</v>
      </c>
      <c r="J92" s="214">
        <v>0.45</v>
      </c>
      <c r="K92" s="187">
        <v>2.5</v>
      </c>
      <c r="L92" s="108">
        <v>68.163678000000004</v>
      </c>
      <c r="M92" s="198">
        <v>1.9055497147197114</v>
      </c>
      <c r="N92" s="108">
        <v>1.330659</v>
      </c>
      <c r="O92" s="108">
        <v>-0.69534399999999996</v>
      </c>
      <c r="P92" s="109"/>
    </row>
    <row r="93" spans="1:16" ht="18" customHeight="1">
      <c r="A93" s="109"/>
      <c r="B93" s="131"/>
      <c r="C93" s="129" t="s">
        <v>921</v>
      </c>
      <c r="D93" s="108">
        <v>2062.08709</v>
      </c>
      <c r="E93" s="108">
        <v>195.885527</v>
      </c>
      <c r="F93" s="198">
        <v>1</v>
      </c>
      <c r="G93" s="108">
        <v>3.3304939999999998</v>
      </c>
      <c r="H93" s="198">
        <v>0.28905500000000001</v>
      </c>
      <c r="I93" s="108">
        <v>1</v>
      </c>
      <c r="J93" s="214">
        <v>0.45</v>
      </c>
      <c r="K93" s="187">
        <v>2.5</v>
      </c>
      <c r="L93" s="108">
        <v>8.782743</v>
      </c>
      <c r="M93" s="198">
        <v>2.6370691555066608</v>
      </c>
      <c r="N93" s="108">
        <v>0.43321300000000001</v>
      </c>
      <c r="O93" s="108">
        <v>-1.9932799999999999</v>
      </c>
      <c r="P93" s="109"/>
    </row>
    <row r="94" spans="1:16" ht="18" customHeight="1">
      <c r="A94" s="109"/>
      <c r="B94" s="131"/>
      <c r="C94" s="129" t="s">
        <v>963</v>
      </c>
      <c r="D94" s="108"/>
      <c r="E94" s="108"/>
      <c r="F94" s="199"/>
      <c r="G94" s="108"/>
      <c r="H94" s="199"/>
      <c r="I94" s="192"/>
      <c r="J94" s="215"/>
      <c r="K94" s="189"/>
      <c r="L94" s="108"/>
      <c r="M94" s="198">
        <v>0</v>
      </c>
      <c r="N94" s="108"/>
      <c r="O94" s="108"/>
      <c r="P94" s="109"/>
    </row>
    <row r="95" spans="1:16" ht="18" customHeight="1">
      <c r="A95" s="109"/>
      <c r="B95" s="131"/>
      <c r="C95" s="129" t="s">
        <v>964</v>
      </c>
      <c r="D95" s="108">
        <v>2062.08709</v>
      </c>
      <c r="E95" s="108">
        <v>195.885527</v>
      </c>
      <c r="F95" s="198">
        <v>1</v>
      </c>
      <c r="G95" s="108">
        <v>3.3304939999999998</v>
      </c>
      <c r="H95" s="198">
        <v>0.28910000000000002</v>
      </c>
      <c r="I95" s="108">
        <v>1</v>
      </c>
      <c r="J95" s="214">
        <v>0.45</v>
      </c>
      <c r="K95" s="187">
        <v>2.5</v>
      </c>
      <c r="L95" s="108">
        <v>8.782743</v>
      </c>
      <c r="M95" s="198">
        <v>2.6370691555066608</v>
      </c>
      <c r="N95" s="108">
        <v>0.43321300000000001</v>
      </c>
      <c r="O95" s="108">
        <v>-1.9932799999999999</v>
      </c>
      <c r="P95" s="109"/>
    </row>
    <row r="96" spans="1:16" ht="18" customHeight="1">
      <c r="A96" s="109"/>
      <c r="B96" s="131"/>
      <c r="C96" s="129" t="s">
        <v>965</v>
      </c>
      <c r="D96" s="108"/>
      <c r="E96" s="108"/>
      <c r="F96" s="199"/>
      <c r="G96" s="108"/>
      <c r="H96" s="199"/>
      <c r="I96" s="192"/>
      <c r="J96" s="215"/>
      <c r="K96" s="189"/>
      <c r="L96" s="108"/>
      <c r="M96" s="198"/>
      <c r="N96" s="108"/>
      <c r="O96" s="108"/>
      <c r="P96" s="109"/>
    </row>
    <row r="97" spans="1:16" ht="18" customHeight="1">
      <c r="A97" s="109"/>
      <c r="B97" s="132"/>
      <c r="C97" s="129" t="s">
        <v>922</v>
      </c>
      <c r="D97" s="108">
        <v>1497.2718030000001</v>
      </c>
      <c r="E97" s="108">
        <v>0</v>
      </c>
      <c r="F97" s="198">
        <v>1</v>
      </c>
      <c r="G97" s="108">
        <v>11.589769</v>
      </c>
      <c r="H97" s="198">
        <v>1</v>
      </c>
      <c r="I97" s="108">
        <v>2</v>
      </c>
      <c r="J97" s="214">
        <v>0.45</v>
      </c>
      <c r="K97" s="187">
        <v>2.5</v>
      </c>
      <c r="L97" s="108"/>
      <c r="M97" s="199"/>
      <c r="N97" s="108">
        <v>5.2153960000000001</v>
      </c>
      <c r="O97" s="108">
        <v>-21.373251</v>
      </c>
      <c r="P97" s="109"/>
    </row>
    <row r="98" spans="1:16" ht="18" customHeight="1">
      <c r="A98" s="109"/>
      <c r="B98" s="559" t="s">
        <v>1167</v>
      </c>
      <c r="C98" s="560"/>
      <c r="D98" s="133">
        <v>180438.23471600001</v>
      </c>
      <c r="E98" s="133">
        <v>22834.275179</v>
      </c>
      <c r="F98" s="200">
        <v>0.97</v>
      </c>
      <c r="G98" s="133">
        <v>103082.833403</v>
      </c>
      <c r="H98" s="200">
        <v>3.0999999999999999E-3</v>
      </c>
      <c r="I98" s="193">
        <v>194</v>
      </c>
      <c r="J98" s="216">
        <v>0.45</v>
      </c>
      <c r="K98" s="190">
        <v>2.5</v>
      </c>
      <c r="L98" s="133">
        <v>54005.929236999997</v>
      </c>
      <c r="M98" s="200">
        <v>0.52390807910629544</v>
      </c>
      <c r="N98" s="133">
        <v>143.67359999999999</v>
      </c>
      <c r="O98" s="133">
        <v>-117.743537</v>
      </c>
      <c r="P98" s="109"/>
    </row>
    <row r="99" spans="1:16" ht="18" customHeight="1">
      <c r="A99" s="109"/>
      <c r="B99" s="559" t="s">
        <v>966</v>
      </c>
      <c r="C99" s="560"/>
      <c r="D99" s="133">
        <v>281916.612975</v>
      </c>
      <c r="E99" s="133">
        <v>67246.167077000006</v>
      </c>
      <c r="F99" s="201">
        <v>0.95</v>
      </c>
      <c r="G99" s="133">
        <v>337932.41432400001</v>
      </c>
      <c r="H99" s="201">
        <v>1E-3</v>
      </c>
      <c r="I99" s="133">
        <v>320</v>
      </c>
      <c r="J99" s="217">
        <v>0.44</v>
      </c>
      <c r="K99" s="191">
        <v>2.5</v>
      </c>
      <c r="L99" s="133">
        <v>71219.436782999997</v>
      </c>
      <c r="M99" s="200">
        <v>0.21075053402458407</v>
      </c>
      <c r="N99" s="133">
        <v>154.53212099999999</v>
      </c>
      <c r="O99" s="133">
        <v>-121.73503599999999</v>
      </c>
      <c r="P99" s="109"/>
    </row>
    <row r="100" spans="1:16" ht="15" customHeight="1">
      <c r="A100" s="109"/>
      <c r="B100" s="109"/>
      <c r="C100" s="109"/>
      <c r="D100" s="109"/>
      <c r="E100" s="109"/>
      <c r="G100" s="109"/>
      <c r="H100" s="109"/>
      <c r="I100" s="109"/>
      <c r="K100" s="109"/>
      <c r="L100" s="109"/>
      <c r="N100" s="109"/>
      <c r="O100" s="109"/>
      <c r="P100" s="109"/>
    </row>
  </sheetData>
  <mergeCells count="9">
    <mergeCell ref="B3:F3"/>
    <mergeCell ref="B98:C98"/>
    <mergeCell ref="B99:C99"/>
    <mergeCell ref="B26:C26"/>
    <mergeCell ref="B27:C27"/>
    <mergeCell ref="B50:C50"/>
    <mergeCell ref="B51:C51"/>
    <mergeCell ref="B74:C74"/>
    <mergeCell ref="B75:C75"/>
  </mergeCells>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8"/>
  <sheetViews>
    <sheetView showGridLines="0" workbookViewId="0"/>
  </sheetViews>
  <sheetFormatPr defaultColWidth="9.1796875" defaultRowHeight="13"/>
  <cols>
    <col min="1" max="1" width="13.81640625" style="104" customWidth="1"/>
    <col min="2" max="2" width="8.81640625" style="104" customWidth="1"/>
    <col min="3" max="3" width="36" style="104" bestFit="1" customWidth="1"/>
    <col min="4" max="4" width="14.1796875" style="104" bestFit="1" customWidth="1"/>
    <col min="5" max="5" width="25.1796875" style="104" customWidth="1"/>
    <col min="6" max="6" width="27.453125" style="104" customWidth="1"/>
    <col min="7" max="7" width="27.1796875" style="104" customWidth="1"/>
    <col min="8" max="8" width="26.54296875" style="104" customWidth="1"/>
    <col min="9" max="9" width="26.81640625" style="104" customWidth="1"/>
    <col min="10" max="10" width="28.1796875" style="104" customWidth="1"/>
    <col min="11" max="11" width="25.81640625" style="104" customWidth="1"/>
    <col min="12" max="12" width="27" style="104" customWidth="1"/>
    <col min="13" max="13" width="27.54296875" style="104" customWidth="1"/>
    <col min="14" max="14" width="26.453125" style="104" customWidth="1"/>
    <col min="15" max="15" width="27" style="104" customWidth="1"/>
    <col min="16" max="17" width="24.54296875" style="104" customWidth="1"/>
    <col min="18" max="18" width="16.81640625" style="104" customWidth="1"/>
    <col min="19" max="16384" width="9.1796875" style="104"/>
  </cols>
  <sheetData>
    <row r="1" spans="1:18" s="462" customFormat="1" ht="16" customHeight="1">
      <c r="A1" s="463" t="s">
        <v>1212</v>
      </c>
      <c r="B1" s="463"/>
      <c r="C1" s="463"/>
      <c r="D1" s="464"/>
      <c r="E1" s="111"/>
      <c r="F1" s="465"/>
      <c r="G1" s="465"/>
    </row>
    <row r="2" spans="1:18">
      <c r="A2" s="103"/>
      <c r="B2" s="103"/>
      <c r="C2" s="103"/>
      <c r="D2" s="103"/>
      <c r="E2" s="103"/>
      <c r="F2" s="103"/>
      <c r="G2" s="103"/>
      <c r="H2" s="103"/>
      <c r="I2" s="103"/>
      <c r="J2" s="103"/>
      <c r="K2" s="103"/>
      <c r="L2" s="103"/>
      <c r="M2" s="103"/>
      <c r="N2" s="103"/>
      <c r="O2" s="103"/>
      <c r="P2" s="103"/>
      <c r="Q2" s="103"/>
      <c r="R2" s="103"/>
    </row>
    <row r="3" spans="1:18" ht="16">
      <c r="A3" s="103"/>
      <c r="B3" s="502" t="s">
        <v>1193</v>
      </c>
      <c r="C3" s="558"/>
      <c r="D3" s="558"/>
      <c r="E3" s="558"/>
      <c r="F3" s="558"/>
      <c r="G3" s="103"/>
      <c r="H3" s="103"/>
      <c r="I3" s="103"/>
      <c r="J3" s="103"/>
      <c r="K3" s="103"/>
      <c r="L3" s="103"/>
      <c r="M3" s="103"/>
      <c r="N3" s="103"/>
      <c r="O3" s="103"/>
      <c r="P3" s="103"/>
      <c r="Q3" s="103"/>
      <c r="R3" s="103"/>
    </row>
    <row r="4" spans="1:18">
      <c r="A4" s="103"/>
      <c r="B4" s="103"/>
      <c r="C4" s="103"/>
      <c r="D4" s="103"/>
      <c r="E4" s="103"/>
      <c r="F4" s="103"/>
      <c r="G4" s="103"/>
      <c r="H4" s="103"/>
      <c r="I4" s="103"/>
      <c r="J4" s="103"/>
      <c r="K4" s="103"/>
      <c r="L4" s="103"/>
      <c r="M4" s="103"/>
      <c r="N4" s="103"/>
      <c r="O4" s="103"/>
      <c r="P4" s="103"/>
      <c r="Q4" s="103"/>
      <c r="R4" s="103"/>
    </row>
    <row r="5" spans="1:18" ht="14.5">
      <c r="A5" s="103"/>
      <c r="B5" s="110"/>
      <c r="C5" s="103"/>
      <c r="D5" s="103"/>
      <c r="E5" s="103"/>
      <c r="F5" s="103"/>
      <c r="G5" s="103"/>
      <c r="H5" s="103"/>
      <c r="I5" s="103"/>
      <c r="J5" s="103"/>
      <c r="K5" s="103"/>
      <c r="L5" s="103"/>
      <c r="M5" s="103"/>
      <c r="N5" s="103"/>
      <c r="O5" s="103"/>
      <c r="P5" s="103"/>
      <c r="Q5" s="103"/>
      <c r="R5" s="103"/>
    </row>
    <row r="6" spans="1:18" ht="29" customHeight="1">
      <c r="A6" s="103"/>
      <c r="B6" s="567" t="s">
        <v>967</v>
      </c>
      <c r="C6" s="568"/>
      <c r="D6" s="335" t="s">
        <v>971</v>
      </c>
      <c r="E6" s="571" t="s">
        <v>972</v>
      </c>
      <c r="F6" s="572"/>
      <c r="G6" s="572"/>
      <c r="H6" s="572"/>
      <c r="I6" s="572"/>
      <c r="J6" s="572"/>
      <c r="K6" s="572"/>
      <c r="L6" s="572"/>
      <c r="M6" s="572"/>
      <c r="N6" s="572"/>
      <c r="O6" s="562"/>
      <c r="P6" s="561" t="s">
        <v>973</v>
      </c>
      <c r="Q6" s="562"/>
      <c r="R6" s="103"/>
    </row>
    <row r="7" spans="1:18" ht="58">
      <c r="A7" s="103"/>
      <c r="B7" s="569" t="s">
        <v>180</v>
      </c>
      <c r="C7" s="570"/>
      <c r="D7" s="342"/>
      <c r="E7" s="343" t="s">
        <v>974</v>
      </c>
      <c r="F7" s="339"/>
      <c r="G7" s="335"/>
      <c r="H7" s="335"/>
      <c r="I7" s="336"/>
      <c r="J7" s="335"/>
      <c r="K7" s="335"/>
      <c r="L7" s="335"/>
      <c r="M7" s="335"/>
      <c r="N7" s="563" t="s">
        <v>975</v>
      </c>
      <c r="O7" s="540"/>
      <c r="P7" s="352" t="s">
        <v>995</v>
      </c>
      <c r="Q7" s="316" t="s">
        <v>996</v>
      </c>
      <c r="R7" s="103"/>
    </row>
    <row r="8" spans="1:18" ht="43.5">
      <c r="A8" s="103"/>
      <c r="B8" s="564"/>
      <c r="C8" s="565"/>
      <c r="D8" s="342"/>
      <c r="E8" s="344" t="s">
        <v>1175</v>
      </c>
      <c r="F8" s="345" t="s">
        <v>976</v>
      </c>
      <c r="G8" s="337"/>
      <c r="H8" s="337"/>
      <c r="I8" s="337"/>
      <c r="J8" s="343" t="s">
        <v>977</v>
      </c>
      <c r="K8" s="337"/>
      <c r="L8" s="337"/>
      <c r="M8" s="337"/>
      <c r="N8" s="349" t="s">
        <v>978</v>
      </c>
      <c r="O8" s="355" t="s">
        <v>979</v>
      </c>
      <c r="P8" s="306"/>
      <c r="Q8" s="306"/>
      <c r="R8" s="244"/>
    </row>
    <row r="9" spans="1:18" ht="43.5">
      <c r="A9" s="103"/>
      <c r="B9" s="564"/>
      <c r="C9" s="565"/>
      <c r="D9" s="341"/>
      <c r="E9" s="340"/>
      <c r="F9" s="346"/>
      <c r="G9" s="347" t="s">
        <v>980</v>
      </c>
      <c r="H9" s="338" t="s">
        <v>981</v>
      </c>
      <c r="I9" s="338" t="s">
        <v>982</v>
      </c>
      <c r="J9" s="340"/>
      <c r="K9" s="338" t="s">
        <v>983</v>
      </c>
      <c r="L9" s="338" t="s">
        <v>984</v>
      </c>
      <c r="M9" s="338" t="s">
        <v>985</v>
      </c>
      <c r="N9" s="306"/>
      <c r="O9" s="306"/>
      <c r="P9" s="306"/>
      <c r="Q9" s="306"/>
      <c r="R9" s="244"/>
    </row>
    <row r="10" spans="1:18" ht="14.5">
      <c r="A10" s="103"/>
      <c r="B10" s="566"/>
      <c r="C10" s="554"/>
      <c r="D10" s="249" t="s">
        <v>88</v>
      </c>
      <c r="E10" s="249" t="s">
        <v>95</v>
      </c>
      <c r="F10" s="348" t="s">
        <v>96</v>
      </c>
      <c r="G10" s="249" t="s">
        <v>97</v>
      </c>
      <c r="H10" s="249" t="s">
        <v>98</v>
      </c>
      <c r="I10" s="249" t="s">
        <v>227</v>
      </c>
      <c r="J10" s="249" t="s">
        <v>228</v>
      </c>
      <c r="K10" s="249" t="s">
        <v>229</v>
      </c>
      <c r="L10" s="249" t="s">
        <v>461</v>
      </c>
      <c r="M10" s="314" t="s">
        <v>462</v>
      </c>
      <c r="N10" s="351" t="s">
        <v>463</v>
      </c>
      <c r="O10" s="351" t="s">
        <v>464</v>
      </c>
      <c r="P10" s="351" t="s">
        <v>465</v>
      </c>
      <c r="Q10" s="351" t="s">
        <v>466</v>
      </c>
      <c r="R10" s="103"/>
    </row>
    <row r="11" spans="1:18" ht="14.5">
      <c r="A11" s="103"/>
      <c r="B11" s="236" t="s">
        <v>89</v>
      </c>
      <c r="C11" s="238" t="s">
        <v>986</v>
      </c>
      <c r="D11" s="108">
        <v>198982.079364</v>
      </c>
      <c r="E11" s="134"/>
      <c r="F11" s="134"/>
      <c r="G11" s="134"/>
      <c r="H11" s="134"/>
      <c r="I11" s="134"/>
      <c r="J11" s="198">
        <v>0.83499949458292766</v>
      </c>
      <c r="K11" s="134"/>
      <c r="L11" s="134"/>
      <c r="M11" s="134"/>
      <c r="N11" s="350">
        <v>0.32702498946632702</v>
      </c>
      <c r="O11" s="353"/>
      <c r="P11" s="354">
        <v>9785.4641769999998</v>
      </c>
      <c r="Q11" s="354">
        <v>9612.7487089999995</v>
      </c>
      <c r="R11" s="103"/>
    </row>
    <row r="12" spans="1:18" ht="14.5">
      <c r="A12" s="103"/>
      <c r="B12" s="11" t="s">
        <v>91</v>
      </c>
      <c r="C12" s="12" t="s">
        <v>987</v>
      </c>
      <c r="D12" s="108">
        <v>29936.860398000001</v>
      </c>
      <c r="E12" s="134"/>
      <c r="F12" s="134"/>
      <c r="G12" s="134"/>
      <c r="H12" s="134"/>
      <c r="I12" s="134"/>
      <c r="J12" s="198"/>
      <c r="K12" s="134"/>
      <c r="L12" s="134"/>
      <c r="M12" s="134"/>
      <c r="N12" s="198">
        <v>0.15160769421576401</v>
      </c>
      <c r="O12" s="134"/>
      <c r="P12" s="108">
        <v>5623.6769329999997</v>
      </c>
      <c r="Q12" s="108">
        <v>5603.0185000000001</v>
      </c>
      <c r="R12" s="103"/>
    </row>
    <row r="13" spans="1:18" ht="14.5">
      <c r="A13" s="103"/>
      <c r="B13" s="11" t="s">
        <v>93</v>
      </c>
      <c r="C13" s="12" t="s">
        <v>988</v>
      </c>
      <c r="D13" s="108">
        <v>108193.52477600001</v>
      </c>
      <c r="E13" s="130"/>
      <c r="F13" s="130"/>
      <c r="G13" s="130"/>
      <c r="H13" s="130"/>
      <c r="I13" s="130"/>
      <c r="J13" s="198"/>
      <c r="K13" s="134"/>
      <c r="L13" s="134"/>
      <c r="M13" s="134"/>
      <c r="N13" s="198">
        <v>1.1299999999999999</v>
      </c>
      <c r="O13" s="130"/>
      <c r="P13" s="108">
        <v>57658.042698999998</v>
      </c>
      <c r="Q13" s="108">
        <v>57655.61333</v>
      </c>
      <c r="R13" s="103"/>
    </row>
    <row r="14" spans="1:18" ht="14.5">
      <c r="A14" s="103"/>
      <c r="B14" s="11" t="s">
        <v>989</v>
      </c>
      <c r="C14" s="12" t="s">
        <v>990</v>
      </c>
      <c r="D14" s="108"/>
      <c r="E14" s="130"/>
      <c r="F14" s="130"/>
      <c r="G14" s="130"/>
      <c r="H14" s="130"/>
      <c r="I14" s="130"/>
      <c r="J14" s="198"/>
      <c r="K14" s="134"/>
      <c r="L14" s="134"/>
      <c r="M14" s="134"/>
      <c r="N14" s="198"/>
      <c r="O14" s="130"/>
      <c r="P14" s="108"/>
      <c r="Q14" s="108"/>
      <c r="R14" s="103"/>
    </row>
    <row r="15" spans="1:18" ht="14.5">
      <c r="A15" s="103"/>
      <c r="B15" s="11" t="s">
        <v>991</v>
      </c>
      <c r="C15" s="12" t="s">
        <v>992</v>
      </c>
      <c r="D15" s="108">
        <v>5112.809773</v>
      </c>
      <c r="E15" s="134"/>
      <c r="F15" s="134"/>
      <c r="G15" s="134"/>
      <c r="H15" s="134"/>
      <c r="I15" s="134"/>
      <c r="J15" s="202"/>
      <c r="K15" s="134"/>
      <c r="L15" s="134"/>
      <c r="M15" s="134"/>
      <c r="N15" s="198">
        <v>1.0934738011423399</v>
      </c>
      <c r="O15" s="134"/>
      <c r="P15" s="108">
        <v>3653.2768230000001</v>
      </c>
      <c r="Q15" s="108">
        <v>3650.8474540000002</v>
      </c>
      <c r="R15" s="103"/>
    </row>
    <row r="16" spans="1:18" ht="14.5">
      <c r="A16" s="103"/>
      <c r="B16" s="11" t="s">
        <v>993</v>
      </c>
      <c r="C16" s="12" t="s">
        <v>994</v>
      </c>
      <c r="D16" s="108">
        <v>103080.715003</v>
      </c>
      <c r="E16" s="134"/>
      <c r="F16" s="134"/>
      <c r="G16" s="134"/>
      <c r="H16" s="134"/>
      <c r="I16" s="134"/>
      <c r="J16" s="198">
        <v>0.24764713103956504</v>
      </c>
      <c r="K16" s="134"/>
      <c r="L16" s="134"/>
      <c r="M16" s="134"/>
      <c r="N16" s="198">
        <v>1.19102197284358</v>
      </c>
      <c r="O16" s="134"/>
      <c r="P16" s="108">
        <v>54004.765875999998</v>
      </c>
      <c r="Q16" s="108">
        <v>54004.765875999998</v>
      </c>
      <c r="R16" s="103"/>
    </row>
    <row r="17" spans="1:18" ht="14.5">
      <c r="A17" s="103"/>
      <c r="B17" s="11" t="s">
        <v>109</v>
      </c>
      <c r="C17" s="12" t="s">
        <v>224</v>
      </c>
      <c r="D17" s="108">
        <v>337112.464538</v>
      </c>
      <c r="E17" s="134"/>
      <c r="F17" s="134"/>
      <c r="G17" s="134"/>
      <c r="H17" s="134"/>
      <c r="I17" s="134"/>
      <c r="J17" s="198"/>
      <c r="K17" s="134"/>
      <c r="L17" s="134"/>
      <c r="M17" s="134"/>
      <c r="N17" s="198">
        <v>0.58726066726519399</v>
      </c>
      <c r="O17" s="134"/>
      <c r="P17" s="108">
        <v>73067</v>
      </c>
      <c r="Q17" s="108">
        <v>72871.380539000005</v>
      </c>
      <c r="R17" s="103"/>
    </row>
    <row r="18" spans="1:18">
      <c r="A18" s="103"/>
      <c r="B18" s="103"/>
      <c r="C18" s="103"/>
      <c r="D18" s="103"/>
      <c r="E18" s="103"/>
      <c r="F18" s="103"/>
      <c r="G18" s="103"/>
      <c r="H18" s="103"/>
      <c r="I18" s="103"/>
      <c r="J18" s="103"/>
      <c r="K18" s="103"/>
      <c r="L18" s="103"/>
      <c r="M18" s="103"/>
      <c r="N18" s="103"/>
      <c r="O18" s="103"/>
      <c r="P18" s="103"/>
      <c r="Q18" s="103"/>
      <c r="R18" s="103"/>
    </row>
  </sheetData>
  <mergeCells count="9">
    <mergeCell ref="B10:C10"/>
    <mergeCell ref="B6:C6"/>
    <mergeCell ref="B7:C7"/>
    <mergeCell ref="E6:O6"/>
    <mergeCell ref="P6:Q6"/>
    <mergeCell ref="B3:F3"/>
    <mergeCell ref="N7:O7"/>
    <mergeCell ref="B8:C8"/>
    <mergeCell ref="B9:C9"/>
  </mergeCells>
  <pageMargins left="0.7" right="0.7" top="0.75" bottom="0.75" header="0.3" footer="0.3"/>
  <pageSetup paperSize="9" orientation="portrait" verticalDpi="0"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7"/>
  <sheetViews>
    <sheetView showGridLines="0" workbookViewId="0"/>
  </sheetViews>
  <sheetFormatPr defaultColWidth="9.1796875" defaultRowHeight="13"/>
  <cols>
    <col min="1" max="2" width="6.453125" style="104" customWidth="1"/>
    <col min="3" max="3" width="74.453125" style="104" customWidth="1"/>
    <col min="4" max="4" width="30.1796875" style="104" customWidth="1"/>
    <col min="5" max="6" width="6.453125" style="104" customWidth="1"/>
    <col min="7" max="16384" width="9.1796875" style="104"/>
  </cols>
  <sheetData>
    <row r="1" spans="1:18" s="462" customFormat="1" ht="16" customHeight="1">
      <c r="A1" s="463" t="s">
        <v>1212</v>
      </c>
      <c r="B1" s="463"/>
      <c r="C1" s="463"/>
      <c r="D1" s="464"/>
      <c r="E1" s="111"/>
      <c r="F1" s="465"/>
      <c r="G1" s="465"/>
    </row>
    <row r="2" spans="1:18">
      <c r="A2" s="103"/>
      <c r="B2" s="103"/>
      <c r="C2" s="103"/>
      <c r="D2" s="103"/>
      <c r="E2" s="103"/>
      <c r="F2" s="103"/>
    </row>
    <row r="3" spans="1:18" ht="16">
      <c r="A3" s="229"/>
      <c r="B3" s="502" t="s">
        <v>1194</v>
      </c>
      <c r="C3" s="558"/>
      <c r="D3" s="558"/>
      <c r="E3" s="558"/>
      <c r="F3" s="558"/>
      <c r="G3" s="229"/>
      <c r="H3" s="229"/>
      <c r="I3" s="229"/>
      <c r="J3" s="229"/>
      <c r="K3" s="229"/>
      <c r="L3" s="229"/>
      <c r="M3" s="229"/>
      <c r="N3" s="229"/>
      <c r="O3" s="229"/>
      <c r="P3" s="229"/>
      <c r="Q3" s="229"/>
      <c r="R3" s="229"/>
    </row>
    <row r="4" spans="1:18">
      <c r="A4" s="103"/>
      <c r="B4" s="103"/>
      <c r="C4" s="103"/>
      <c r="D4" s="103"/>
      <c r="E4" s="103"/>
      <c r="F4" s="103"/>
    </row>
    <row r="5" spans="1:18">
      <c r="A5" s="103"/>
      <c r="B5" s="103"/>
      <c r="C5" s="103"/>
      <c r="D5" s="103"/>
      <c r="E5" s="103"/>
      <c r="F5" s="103"/>
    </row>
    <row r="6" spans="1:18" ht="14.5">
      <c r="A6" s="103"/>
      <c r="B6" s="399" t="s">
        <v>180</v>
      </c>
      <c r="C6" s="422"/>
      <c r="D6" s="250" t="s">
        <v>682</v>
      </c>
      <c r="E6" s="103"/>
      <c r="F6" s="103"/>
    </row>
    <row r="7" spans="1:18" ht="14.5">
      <c r="A7" s="103"/>
      <c r="B7" s="415"/>
      <c r="C7" s="415"/>
      <c r="D7" s="250" t="s">
        <v>88</v>
      </c>
      <c r="E7" s="103"/>
      <c r="F7" s="103"/>
    </row>
    <row r="8" spans="1:18" ht="14.5">
      <c r="A8" s="103"/>
      <c r="B8" s="236" t="s">
        <v>89</v>
      </c>
      <c r="C8" s="238" t="s">
        <v>683</v>
      </c>
      <c r="D8" s="108">
        <v>89743.670897000004</v>
      </c>
      <c r="E8" s="103"/>
      <c r="F8" s="103"/>
    </row>
    <row r="9" spans="1:18" ht="14.5">
      <c r="A9" s="103"/>
      <c r="B9" s="11" t="s">
        <v>91</v>
      </c>
      <c r="C9" s="12" t="s">
        <v>684</v>
      </c>
      <c r="D9" s="108">
        <v>-3466.2559540000002</v>
      </c>
      <c r="E9" s="103"/>
      <c r="F9" s="103"/>
    </row>
    <row r="10" spans="1:18" ht="14.5">
      <c r="A10" s="103"/>
      <c r="B10" s="11" t="s">
        <v>93</v>
      </c>
      <c r="C10" s="12" t="s">
        <v>685</v>
      </c>
      <c r="D10" s="108">
        <v>-1878.436643</v>
      </c>
      <c r="E10" s="103"/>
      <c r="F10" s="103"/>
    </row>
    <row r="11" spans="1:18" ht="14.5">
      <c r="A11" s="103"/>
      <c r="B11" s="11" t="s">
        <v>109</v>
      </c>
      <c r="C11" s="12" t="s">
        <v>686</v>
      </c>
      <c r="D11" s="108">
        <v>-195.46863500000001</v>
      </c>
      <c r="E11" s="103"/>
      <c r="F11" s="103"/>
    </row>
    <row r="12" spans="1:18" ht="14.5">
      <c r="A12" s="103"/>
      <c r="B12" s="11" t="s">
        <v>111</v>
      </c>
      <c r="C12" s="12" t="s">
        <v>687</v>
      </c>
      <c r="D12" s="108">
        <v>942</v>
      </c>
      <c r="E12" s="103"/>
      <c r="F12" s="103"/>
    </row>
    <row r="13" spans="1:18" ht="14.5">
      <c r="A13" s="103"/>
      <c r="B13" s="11" t="s">
        <v>113</v>
      </c>
      <c r="C13" s="12" t="s">
        <v>688</v>
      </c>
      <c r="D13" s="108"/>
      <c r="E13" s="103"/>
      <c r="F13" s="103"/>
    </row>
    <row r="14" spans="1:18" ht="14.5">
      <c r="A14" s="103"/>
      <c r="B14" s="11" t="s">
        <v>115</v>
      </c>
      <c r="C14" s="12" t="s">
        <v>689</v>
      </c>
      <c r="D14" s="108">
        <v>-636.36397999999997</v>
      </c>
      <c r="E14" s="103"/>
      <c r="F14" s="103"/>
    </row>
    <row r="15" spans="1:18" ht="14.5">
      <c r="A15" s="103"/>
      <c r="B15" s="11" t="s">
        <v>127</v>
      </c>
      <c r="C15" s="12" t="s">
        <v>690</v>
      </c>
      <c r="D15" s="108">
        <v>23</v>
      </c>
      <c r="E15" s="103"/>
      <c r="F15" s="103"/>
    </row>
    <row r="16" spans="1:18" ht="14.5">
      <c r="A16" s="103"/>
      <c r="B16" s="11" t="s">
        <v>131</v>
      </c>
      <c r="C16" s="12" t="s">
        <v>691</v>
      </c>
      <c r="D16" s="108">
        <v>84532.145682999995</v>
      </c>
      <c r="E16" s="103"/>
      <c r="F16" s="103"/>
    </row>
    <row r="17" spans="1:6">
      <c r="A17" s="103"/>
      <c r="B17" s="103"/>
      <c r="C17" s="103"/>
      <c r="D17" s="103"/>
      <c r="E17" s="103"/>
      <c r="F17" s="103"/>
    </row>
  </sheetData>
  <mergeCells count="1">
    <mergeCell ref="B3:F3"/>
  </mergeCells>
  <pageMargins left="0.7" right="0.7" top="0.75" bottom="0.75" header="0.3" footer="0.3"/>
  <pageSetup paperSize="9" orientation="portrait" verticalDpi="0"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2"/>
  <sheetViews>
    <sheetView showGridLines="0" workbookViewId="0"/>
  </sheetViews>
  <sheetFormatPr defaultColWidth="9.1796875" defaultRowHeight="13"/>
  <cols>
    <col min="1" max="1" width="9" style="104" customWidth="1"/>
    <col min="2" max="2" width="14.54296875" style="104" customWidth="1"/>
    <col min="3" max="3" width="31" style="104" customWidth="1"/>
    <col min="4" max="4" width="20.1796875" style="104" customWidth="1"/>
    <col min="5" max="5" width="17.54296875" style="104" customWidth="1"/>
    <col min="6" max="6" width="16.1796875" style="104" customWidth="1"/>
    <col min="7" max="7" width="23.81640625" style="104" customWidth="1"/>
    <col min="8" max="8" width="17" style="104" customWidth="1"/>
    <col min="9" max="9" width="18.453125" style="104" customWidth="1"/>
    <col min="10" max="11" width="9" style="104" customWidth="1"/>
    <col min="12" max="16384" width="9.1796875" style="104"/>
  </cols>
  <sheetData>
    <row r="1" spans="1:11" s="462" customFormat="1" ht="16" customHeight="1">
      <c r="A1" s="463" t="s">
        <v>1212</v>
      </c>
      <c r="B1" s="463"/>
      <c r="C1" s="463"/>
      <c r="D1" s="464"/>
      <c r="E1" s="111"/>
      <c r="F1" s="465"/>
      <c r="G1" s="465"/>
    </row>
    <row r="2" spans="1:11" ht="14.15" customHeight="1">
      <c r="A2" s="103"/>
      <c r="B2" s="103"/>
      <c r="C2" s="103"/>
      <c r="D2" s="103"/>
      <c r="E2" s="103"/>
      <c r="F2" s="103"/>
      <c r="G2" s="103"/>
      <c r="H2" s="103"/>
      <c r="I2" s="103"/>
      <c r="J2" s="103"/>
      <c r="K2" s="103"/>
    </row>
    <row r="3" spans="1:11" s="146" customFormat="1" ht="21" customHeight="1">
      <c r="A3" s="145"/>
      <c r="B3" s="502" t="s">
        <v>1195</v>
      </c>
      <c r="C3" s="573"/>
      <c r="D3" s="573"/>
      <c r="E3" s="573"/>
      <c r="F3" s="573"/>
      <c r="G3" s="573"/>
      <c r="H3" s="573"/>
      <c r="I3" s="573"/>
      <c r="J3" s="145"/>
      <c r="K3" s="145"/>
    </row>
    <row r="4" spans="1:11" ht="14.15" customHeight="1">
      <c r="A4" s="103"/>
      <c r="B4" s="110"/>
      <c r="C4" s="103"/>
      <c r="D4" s="103"/>
      <c r="E4" s="103"/>
      <c r="F4" s="103"/>
      <c r="G4" s="103"/>
      <c r="H4" s="103"/>
      <c r="I4" s="103"/>
      <c r="J4" s="103"/>
      <c r="K4" s="103"/>
    </row>
    <row r="5" spans="1:11" ht="14.15" customHeight="1">
      <c r="A5" s="103"/>
      <c r="B5" s="574" t="s">
        <v>927</v>
      </c>
      <c r="C5" s="556"/>
      <c r="D5" s="103"/>
      <c r="E5" s="103"/>
      <c r="F5" s="103"/>
      <c r="G5" s="103"/>
      <c r="H5" s="103"/>
      <c r="I5" s="103"/>
      <c r="J5" s="103"/>
      <c r="K5" s="103"/>
    </row>
    <row r="6" spans="1:11" ht="14.15" customHeight="1">
      <c r="A6" s="103"/>
      <c r="B6" s="557" t="s">
        <v>928</v>
      </c>
      <c r="C6" s="550"/>
      <c r="D6" s="550"/>
      <c r="E6" s="550"/>
      <c r="F6" s="550"/>
      <c r="G6" s="550"/>
      <c r="H6" s="550"/>
      <c r="I6" s="551"/>
      <c r="J6" s="103"/>
      <c r="K6" s="103"/>
    </row>
    <row r="7" spans="1:11" ht="44.15" customHeight="1">
      <c r="A7" s="103"/>
      <c r="B7" s="316" t="s">
        <v>929</v>
      </c>
      <c r="C7" s="319" t="s">
        <v>930</v>
      </c>
      <c r="D7" s="249" t="s">
        <v>931</v>
      </c>
      <c r="E7" s="249" t="s">
        <v>932</v>
      </c>
      <c r="F7" s="249" t="s">
        <v>646</v>
      </c>
      <c r="G7" s="249" t="s">
        <v>908</v>
      </c>
      <c r="H7" s="249" t="s">
        <v>933</v>
      </c>
      <c r="I7" s="249" t="s">
        <v>934</v>
      </c>
      <c r="J7" s="103"/>
      <c r="K7" s="103"/>
    </row>
    <row r="8" spans="1:11" ht="14.15" customHeight="1">
      <c r="A8" s="103"/>
      <c r="B8" s="458" t="s">
        <v>180</v>
      </c>
      <c r="C8" s="313"/>
      <c r="D8" s="249" t="s">
        <v>88</v>
      </c>
      <c r="E8" s="249" t="s">
        <v>95</v>
      </c>
      <c r="F8" s="249" t="s">
        <v>96</v>
      </c>
      <c r="G8" s="249" t="s">
        <v>97</v>
      </c>
      <c r="H8" s="249" t="s">
        <v>98</v>
      </c>
      <c r="I8" s="249" t="s">
        <v>227</v>
      </c>
      <c r="J8" s="103"/>
      <c r="K8" s="103"/>
    </row>
    <row r="9" spans="1:11" ht="14.15" customHeight="1">
      <c r="A9" s="103"/>
      <c r="B9" s="245" t="s">
        <v>935</v>
      </c>
      <c r="C9" s="129" t="s">
        <v>936</v>
      </c>
      <c r="D9" s="13">
        <v>526.75604399999997</v>
      </c>
      <c r="E9" s="13">
        <v>17.896180000000001</v>
      </c>
      <c r="F9" s="11" t="s">
        <v>654</v>
      </c>
      <c r="G9" s="13">
        <v>540.178179</v>
      </c>
      <c r="H9" s="13">
        <v>268.41132199999998</v>
      </c>
      <c r="I9" s="13"/>
      <c r="J9" s="103"/>
      <c r="K9" s="103"/>
    </row>
    <row r="10" spans="1:11" ht="29.15" customHeight="1">
      <c r="A10" s="103"/>
      <c r="B10" s="235"/>
      <c r="C10" s="129" t="s">
        <v>937</v>
      </c>
      <c r="D10" s="13">
        <v>2051.0418340000001</v>
      </c>
      <c r="E10" s="13">
        <v>1255.408212</v>
      </c>
      <c r="F10" s="11" t="s">
        <v>655</v>
      </c>
      <c r="G10" s="13">
        <v>2992.5979929999999</v>
      </c>
      <c r="H10" s="13">
        <v>2094.0669929999999</v>
      </c>
      <c r="I10" s="13">
        <v>11.970392</v>
      </c>
      <c r="J10" s="103"/>
      <c r="K10" s="103"/>
    </row>
    <row r="11" spans="1:11" ht="14.15" customHeight="1">
      <c r="A11" s="103"/>
      <c r="B11" s="245" t="s">
        <v>938</v>
      </c>
      <c r="C11" s="129" t="s">
        <v>936</v>
      </c>
      <c r="D11" s="13">
        <v>110</v>
      </c>
      <c r="E11" s="13">
        <v>743.55570799999998</v>
      </c>
      <c r="F11" s="11" t="s">
        <v>655</v>
      </c>
      <c r="G11" s="13">
        <v>668.30512299999998</v>
      </c>
      <c r="H11" s="13">
        <v>467.81358599999999</v>
      </c>
      <c r="I11" s="13">
        <v>2.6732200000000002</v>
      </c>
      <c r="J11" s="103"/>
      <c r="K11" s="103"/>
    </row>
    <row r="12" spans="1:11" ht="29.15" customHeight="1">
      <c r="A12" s="103"/>
      <c r="B12" s="235"/>
      <c r="C12" s="129" t="s">
        <v>937</v>
      </c>
      <c r="D12" s="13">
        <v>819.33046899999999</v>
      </c>
      <c r="E12" s="13">
        <v>149.59975299999999</v>
      </c>
      <c r="F12" s="11" t="s">
        <v>939</v>
      </c>
      <c r="G12" s="13">
        <v>911.72842000000003</v>
      </c>
      <c r="H12" s="13">
        <v>820.55557799999997</v>
      </c>
      <c r="I12" s="13">
        <v>7.2938270000000003</v>
      </c>
      <c r="J12" s="103"/>
      <c r="K12" s="103"/>
    </row>
    <row r="13" spans="1:11" ht="14.15" customHeight="1">
      <c r="A13" s="103"/>
      <c r="B13" s="245" t="s">
        <v>940</v>
      </c>
      <c r="C13" s="129" t="s">
        <v>936</v>
      </c>
      <c r="D13" s="114"/>
      <c r="E13" s="114"/>
      <c r="F13" s="11" t="s">
        <v>941</v>
      </c>
      <c r="G13" s="114"/>
      <c r="H13" s="114"/>
      <c r="I13" s="114"/>
      <c r="J13" s="103"/>
      <c r="K13" s="103"/>
    </row>
    <row r="14" spans="1:11" ht="29.15" customHeight="1">
      <c r="A14" s="103"/>
      <c r="B14" s="235"/>
      <c r="C14" s="129" t="s">
        <v>937</v>
      </c>
      <c r="D14" s="114"/>
      <c r="E14" s="114"/>
      <c r="F14" s="11" t="s">
        <v>941</v>
      </c>
      <c r="G14" s="114"/>
      <c r="H14" s="114"/>
      <c r="I14" s="114"/>
      <c r="J14" s="103"/>
      <c r="K14" s="103"/>
    </row>
    <row r="15" spans="1:11" ht="14.15" customHeight="1">
      <c r="A15" s="103"/>
      <c r="B15" s="245" t="s">
        <v>942</v>
      </c>
      <c r="C15" s="129" t="s">
        <v>936</v>
      </c>
      <c r="D15" s="114"/>
      <c r="E15" s="114"/>
      <c r="F15" s="11" t="s">
        <v>659</v>
      </c>
      <c r="G15" s="114"/>
      <c r="H15" s="114"/>
      <c r="I15" s="114"/>
      <c r="J15" s="103"/>
      <c r="K15" s="103"/>
    </row>
    <row r="16" spans="1:11" ht="29.15" customHeight="1">
      <c r="A16" s="103"/>
      <c r="B16" s="235"/>
      <c r="C16" s="129" t="s">
        <v>937</v>
      </c>
      <c r="D16" s="114"/>
      <c r="E16" s="114"/>
      <c r="F16" s="11" t="s">
        <v>659</v>
      </c>
      <c r="G16" s="114"/>
      <c r="H16" s="114"/>
      <c r="I16" s="114"/>
      <c r="J16" s="103"/>
      <c r="K16" s="103"/>
    </row>
    <row r="17" spans="1:11" ht="14.15" customHeight="1">
      <c r="A17" s="103"/>
      <c r="B17" s="245" t="s">
        <v>943</v>
      </c>
      <c r="C17" s="129" t="s">
        <v>936</v>
      </c>
      <c r="D17" s="114"/>
      <c r="E17" s="114"/>
      <c r="F17" s="11" t="s">
        <v>944</v>
      </c>
      <c r="G17" s="114"/>
      <c r="H17" s="114"/>
      <c r="I17" s="114"/>
      <c r="J17" s="103"/>
      <c r="K17" s="103"/>
    </row>
    <row r="18" spans="1:11" ht="29.15" customHeight="1">
      <c r="A18" s="103"/>
      <c r="B18" s="235"/>
      <c r="C18" s="129" t="s">
        <v>937</v>
      </c>
      <c r="D18" s="114"/>
      <c r="E18" s="114"/>
      <c r="F18" s="11" t="s">
        <v>944</v>
      </c>
      <c r="G18" s="114"/>
      <c r="H18" s="114"/>
      <c r="I18" s="114"/>
      <c r="J18" s="103"/>
      <c r="K18" s="103"/>
    </row>
    <row r="19" spans="1:11" ht="14.15" customHeight="1">
      <c r="A19" s="103"/>
      <c r="B19" s="245" t="s">
        <v>224</v>
      </c>
      <c r="C19" s="129" t="s">
        <v>936</v>
      </c>
      <c r="D19" s="13">
        <v>637.39438700000005</v>
      </c>
      <c r="E19" s="13">
        <v>761.45188800000005</v>
      </c>
      <c r="F19" s="112"/>
      <c r="G19" s="13">
        <v>1208.4833020000001</v>
      </c>
      <c r="H19" s="13">
        <v>736.22490800000003</v>
      </c>
      <c r="I19" s="13">
        <v>2.6732200000000002</v>
      </c>
      <c r="J19" s="103"/>
      <c r="K19" s="103"/>
    </row>
    <row r="20" spans="1:11" ht="29.15" customHeight="1">
      <c r="A20" s="103"/>
      <c r="B20" s="235"/>
      <c r="C20" s="129" t="s">
        <v>937</v>
      </c>
      <c r="D20" s="13">
        <v>2870.3723030000001</v>
      </c>
      <c r="E20" s="13">
        <v>1405.007965</v>
      </c>
      <c r="F20" s="112"/>
      <c r="G20" s="13">
        <v>3904.3264129999998</v>
      </c>
      <c r="H20" s="13">
        <v>2914.6225709999999</v>
      </c>
      <c r="I20" s="13">
        <v>19.264219000000001</v>
      </c>
      <c r="J20" s="103"/>
      <c r="K20" s="103"/>
    </row>
    <row r="21" spans="1:11" ht="14.15" customHeight="1">
      <c r="A21" s="103"/>
      <c r="B21" s="103"/>
      <c r="C21" s="103"/>
      <c r="D21" s="103"/>
      <c r="E21" s="103"/>
      <c r="F21" s="103"/>
      <c r="G21" s="103"/>
      <c r="H21" s="103"/>
      <c r="I21" s="103"/>
      <c r="J21" s="103"/>
      <c r="K21" s="103"/>
    </row>
    <row r="22" spans="1:11" s="218" customFormat="1">
      <c r="B22" s="218" t="s">
        <v>1171</v>
      </c>
    </row>
  </sheetData>
  <mergeCells count="3">
    <mergeCell ref="B3:I3"/>
    <mergeCell ref="B5:C5"/>
    <mergeCell ref="B6:I6"/>
  </mergeCells>
  <pageMargins left="0.7" right="0.7" top="0.75" bottom="0.75" header="0.3" footer="0.3"/>
  <pageSetup paperSize="9" orientation="portrait" verticalDpi="0"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showGridLines="0" workbookViewId="0"/>
  </sheetViews>
  <sheetFormatPr defaultColWidth="9.1796875" defaultRowHeight="13"/>
  <cols>
    <col min="1" max="1" width="8.81640625" style="85" customWidth="1"/>
    <col min="2" max="2" width="8.54296875" style="85" customWidth="1"/>
    <col min="3" max="3" width="56.1796875" style="85" bestFit="1" customWidth="1"/>
    <col min="4" max="4" width="13.1796875" style="85" customWidth="1"/>
    <col min="5" max="5" width="14.81640625" style="85" bestFit="1" customWidth="1"/>
    <col min="6" max="6" width="4.81640625" style="85" bestFit="1" customWidth="1"/>
    <col min="7" max="7" width="13.1796875" style="85" bestFit="1" customWidth="1"/>
    <col min="8" max="8" width="15.81640625" style="85" bestFit="1" customWidth="1"/>
    <col min="9" max="11" width="14.81640625" style="85" bestFit="1" customWidth="1"/>
    <col min="12" max="12" width="21" style="85" customWidth="1"/>
    <col min="13" max="13" width="8.81640625" style="85" customWidth="1"/>
    <col min="14" max="16384" width="9.1796875" style="85"/>
  </cols>
  <sheetData>
    <row r="1" spans="1:13" s="462" customFormat="1" ht="16" customHeight="1">
      <c r="A1" s="463" t="s">
        <v>1212</v>
      </c>
      <c r="B1" s="463"/>
      <c r="C1" s="463"/>
      <c r="D1" s="464"/>
      <c r="E1" s="111"/>
      <c r="F1" s="465"/>
      <c r="G1" s="465"/>
    </row>
    <row r="2" spans="1:13" ht="14.5">
      <c r="A2" s="27"/>
      <c r="B2" s="83"/>
      <c r="C2" s="83"/>
      <c r="D2" s="83"/>
      <c r="E2" s="83"/>
      <c r="F2" s="83"/>
      <c r="G2" s="83"/>
      <c r="H2" s="83"/>
      <c r="I2" s="83"/>
      <c r="J2" s="83"/>
      <c r="K2" s="83"/>
      <c r="L2" s="83"/>
      <c r="M2" s="83"/>
    </row>
    <row r="3" spans="1:13" s="144" customFormat="1" ht="21" customHeight="1">
      <c r="A3" s="143"/>
      <c r="B3" s="538" t="s">
        <v>1196</v>
      </c>
      <c r="C3" s="489"/>
      <c r="D3" s="489"/>
      <c r="E3" s="143"/>
      <c r="F3" s="143"/>
      <c r="G3" s="143"/>
      <c r="H3" s="143"/>
      <c r="I3" s="143"/>
      <c r="J3" s="143"/>
      <c r="K3" s="143"/>
      <c r="L3" s="143"/>
      <c r="M3" s="143"/>
    </row>
    <row r="4" spans="1:13" ht="14.5">
      <c r="A4" s="83"/>
      <c r="B4" s="83"/>
      <c r="C4" s="94"/>
      <c r="D4" s="542"/>
      <c r="E4" s="543"/>
      <c r="F4" s="543"/>
      <c r="G4" s="543"/>
      <c r="H4" s="543"/>
      <c r="I4" s="543"/>
      <c r="J4" s="543"/>
      <c r="K4" s="543"/>
      <c r="L4" s="83"/>
      <c r="M4" s="83"/>
    </row>
    <row r="5" spans="1:13">
      <c r="A5" s="83"/>
      <c r="B5" s="83"/>
      <c r="C5" s="83"/>
      <c r="D5" s="83"/>
      <c r="E5" s="83"/>
      <c r="F5" s="83"/>
      <c r="G5" s="83"/>
      <c r="H5" s="83"/>
      <c r="I5" s="83"/>
      <c r="J5" s="83"/>
      <c r="K5" s="83"/>
      <c r="L5" s="83"/>
      <c r="M5" s="83"/>
    </row>
    <row r="6" spans="1:13" ht="14.15" customHeight="1">
      <c r="A6" s="83"/>
      <c r="B6" s="399" t="s">
        <v>180</v>
      </c>
      <c r="C6" s="419"/>
      <c r="D6" s="293" t="s">
        <v>88</v>
      </c>
      <c r="E6" s="293" t="s">
        <v>95</v>
      </c>
      <c r="F6" s="293" t="s">
        <v>96</v>
      </c>
      <c r="G6" s="293" t="s">
        <v>97</v>
      </c>
      <c r="H6" s="293" t="s">
        <v>98</v>
      </c>
      <c r="I6" s="293" t="s">
        <v>227</v>
      </c>
      <c r="J6" s="293" t="s">
        <v>228</v>
      </c>
      <c r="K6" s="293" t="s">
        <v>229</v>
      </c>
      <c r="L6" s="83"/>
      <c r="M6" s="83"/>
    </row>
    <row r="7" spans="1:13" ht="72.5">
      <c r="A7" s="83"/>
      <c r="B7" s="296"/>
      <c r="C7" s="418"/>
      <c r="D7" s="293" t="s">
        <v>327</v>
      </c>
      <c r="E7" s="293" t="s">
        <v>328</v>
      </c>
      <c r="F7" s="293" t="s">
        <v>329</v>
      </c>
      <c r="G7" s="293" t="s">
        <v>330</v>
      </c>
      <c r="H7" s="293" t="s">
        <v>331</v>
      </c>
      <c r="I7" s="293" t="s">
        <v>332</v>
      </c>
      <c r="J7" s="293" t="s">
        <v>333</v>
      </c>
      <c r="K7" s="293" t="s">
        <v>334</v>
      </c>
      <c r="L7" s="83"/>
      <c r="M7" s="83"/>
    </row>
    <row r="8" spans="1:13" ht="14.5">
      <c r="A8" s="83"/>
      <c r="B8" s="240" t="s">
        <v>335</v>
      </c>
      <c r="C8" s="51" t="s">
        <v>336</v>
      </c>
      <c r="D8" s="91"/>
      <c r="E8" s="91"/>
      <c r="F8" s="470"/>
      <c r="G8" s="89" t="s">
        <v>337</v>
      </c>
      <c r="H8" s="91"/>
      <c r="I8" s="91"/>
      <c r="J8" s="91"/>
      <c r="K8" s="91"/>
      <c r="L8" s="83"/>
      <c r="M8" s="83"/>
    </row>
    <row r="9" spans="1:13" ht="14.5">
      <c r="A9" s="83"/>
      <c r="B9" s="89" t="s">
        <v>338</v>
      </c>
      <c r="C9" s="51" t="s">
        <v>339</v>
      </c>
      <c r="D9" s="91"/>
      <c r="E9" s="91"/>
      <c r="F9" s="470"/>
      <c r="G9" s="89" t="s">
        <v>337</v>
      </c>
      <c r="H9" s="91"/>
      <c r="I9" s="91"/>
      <c r="J9" s="91"/>
      <c r="K9" s="91"/>
      <c r="L9" s="83"/>
      <c r="M9" s="83"/>
    </row>
    <row r="10" spans="1:13" ht="14.5">
      <c r="A10" s="83"/>
      <c r="B10" s="89" t="s">
        <v>89</v>
      </c>
      <c r="C10" s="51" t="s">
        <v>340</v>
      </c>
      <c r="D10" s="90">
        <v>284.70109300000001</v>
      </c>
      <c r="E10" s="90">
        <v>3203.4741840000002</v>
      </c>
      <c r="F10" s="470"/>
      <c r="G10" s="89" t="s">
        <v>337</v>
      </c>
      <c r="H10" s="90">
        <v>12050.428228000001</v>
      </c>
      <c r="I10" s="90">
        <v>4883.4453890000004</v>
      </c>
      <c r="J10" s="90">
        <v>4883.4453890000004</v>
      </c>
      <c r="K10" s="90">
        <v>1739.014623</v>
      </c>
      <c r="L10" s="83"/>
      <c r="M10" s="83"/>
    </row>
    <row r="11" spans="1:13" ht="14.5">
      <c r="A11" s="83"/>
      <c r="B11" s="89" t="s">
        <v>91</v>
      </c>
      <c r="C11" s="51" t="s">
        <v>341</v>
      </c>
      <c r="D11" s="470"/>
      <c r="E11" s="470"/>
      <c r="F11" s="91"/>
      <c r="G11" s="91"/>
      <c r="H11" s="91"/>
      <c r="I11" s="91"/>
      <c r="J11" s="91"/>
      <c r="K11" s="91"/>
      <c r="L11" s="83"/>
      <c r="M11" s="83"/>
    </row>
    <row r="12" spans="1:13" ht="14.5">
      <c r="A12" s="83"/>
      <c r="B12" s="89" t="s">
        <v>342</v>
      </c>
      <c r="C12" s="51" t="s">
        <v>343</v>
      </c>
      <c r="D12" s="470"/>
      <c r="E12" s="470"/>
      <c r="F12" s="91"/>
      <c r="G12" s="470"/>
      <c r="H12" s="91"/>
      <c r="I12" s="91"/>
      <c r="J12" s="91"/>
      <c r="K12" s="91"/>
      <c r="L12" s="83"/>
      <c r="M12" s="83"/>
    </row>
    <row r="13" spans="1:13" ht="29">
      <c r="A13" s="83"/>
      <c r="B13" s="89" t="s">
        <v>344</v>
      </c>
      <c r="C13" s="51" t="s">
        <v>345</v>
      </c>
      <c r="D13" s="470"/>
      <c r="E13" s="470"/>
      <c r="F13" s="91"/>
      <c r="G13" s="470"/>
      <c r="H13" s="91"/>
      <c r="I13" s="91"/>
      <c r="J13" s="91"/>
      <c r="K13" s="91"/>
      <c r="L13" s="83"/>
      <c r="M13" s="83"/>
    </row>
    <row r="14" spans="1:13" ht="14.5">
      <c r="A14" s="83"/>
      <c r="B14" s="89" t="s">
        <v>346</v>
      </c>
      <c r="C14" s="51" t="s">
        <v>347</v>
      </c>
      <c r="D14" s="470"/>
      <c r="E14" s="470"/>
      <c r="F14" s="91"/>
      <c r="G14" s="470"/>
      <c r="H14" s="91"/>
      <c r="I14" s="91"/>
      <c r="J14" s="91"/>
      <c r="K14" s="91"/>
      <c r="L14" s="83"/>
      <c r="M14" s="83"/>
    </row>
    <row r="15" spans="1:13" ht="14.5">
      <c r="A15" s="83"/>
      <c r="B15" s="89" t="s">
        <v>93</v>
      </c>
      <c r="C15" s="51" t="s">
        <v>348</v>
      </c>
      <c r="D15" s="470"/>
      <c r="E15" s="470"/>
      <c r="F15" s="470"/>
      <c r="G15" s="470"/>
      <c r="H15" s="91"/>
      <c r="I15" s="91"/>
      <c r="J15" s="91"/>
      <c r="K15" s="91"/>
      <c r="L15" s="83"/>
      <c r="M15" s="83"/>
    </row>
    <row r="16" spans="1:13" ht="14.5">
      <c r="A16" s="83"/>
      <c r="B16" s="89" t="s">
        <v>109</v>
      </c>
      <c r="C16" s="51" t="s">
        <v>349</v>
      </c>
      <c r="D16" s="470"/>
      <c r="E16" s="470"/>
      <c r="F16" s="470"/>
      <c r="G16" s="470"/>
      <c r="H16" s="91"/>
      <c r="I16" s="91"/>
      <c r="J16" s="91"/>
      <c r="K16" s="91"/>
      <c r="L16" s="83"/>
      <c r="M16" s="83"/>
    </row>
    <row r="17" spans="1:13" ht="14.5">
      <c r="A17" s="83"/>
      <c r="B17" s="89" t="s">
        <v>111</v>
      </c>
      <c r="C17" s="51" t="s">
        <v>350</v>
      </c>
      <c r="D17" s="470"/>
      <c r="E17" s="470"/>
      <c r="F17" s="470"/>
      <c r="G17" s="470"/>
      <c r="H17" s="91"/>
      <c r="I17" s="91"/>
      <c r="J17" s="91"/>
      <c r="K17" s="91"/>
      <c r="L17" s="83"/>
      <c r="M17" s="83"/>
    </row>
    <row r="18" spans="1:13" ht="14.15" customHeight="1">
      <c r="A18" s="83"/>
      <c r="B18" s="89" t="s">
        <v>113</v>
      </c>
      <c r="C18" s="51" t="s">
        <v>224</v>
      </c>
      <c r="D18" s="470"/>
      <c r="E18" s="470"/>
      <c r="F18" s="470"/>
      <c r="G18" s="470"/>
      <c r="H18" s="90">
        <v>12050.428228000001</v>
      </c>
      <c r="I18" s="90">
        <v>4883.4453890000004</v>
      </c>
      <c r="J18" s="90">
        <v>4883.4453890000004</v>
      </c>
      <c r="K18" s="90">
        <v>1739.014623</v>
      </c>
      <c r="L18" s="83"/>
      <c r="M18" s="83"/>
    </row>
    <row r="19" spans="1:13">
      <c r="A19" s="83"/>
      <c r="B19" s="83"/>
      <c r="C19" s="83"/>
      <c r="D19" s="83"/>
      <c r="E19" s="83"/>
      <c r="F19" s="83"/>
      <c r="G19" s="83"/>
      <c r="H19" s="83"/>
      <c r="I19" s="83"/>
      <c r="J19" s="83"/>
      <c r="K19" s="83"/>
      <c r="L19" s="83"/>
      <c r="M19" s="83"/>
    </row>
  </sheetData>
  <mergeCells count="2">
    <mergeCell ref="B3:D3"/>
    <mergeCell ref="D4:K4"/>
  </mergeCells>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
  <sheetViews>
    <sheetView showGridLines="0" workbookViewId="0"/>
  </sheetViews>
  <sheetFormatPr defaultColWidth="9.1796875" defaultRowHeight="13"/>
  <cols>
    <col min="1" max="1" width="9.1796875" style="104"/>
    <col min="2" max="2" width="7.81640625" style="104" customWidth="1"/>
    <col min="3" max="3" width="79.54296875" style="104" customWidth="1"/>
    <col min="4" max="4" width="46.453125" style="104" customWidth="1"/>
    <col min="5" max="5" width="40.81640625" style="104" customWidth="1"/>
    <col min="6" max="16384" width="9.1796875" style="104"/>
  </cols>
  <sheetData>
    <row r="1" spans="1:7" s="462" customFormat="1" ht="16" customHeight="1">
      <c r="A1" s="463" t="s">
        <v>1212</v>
      </c>
      <c r="B1" s="463"/>
      <c r="C1" s="463"/>
      <c r="D1" s="464"/>
      <c r="E1" s="111"/>
      <c r="F1" s="465"/>
      <c r="G1" s="465"/>
    </row>
    <row r="2" spans="1:7">
      <c r="B2" s="103"/>
      <c r="C2" s="103"/>
      <c r="D2" s="103"/>
      <c r="E2" s="103"/>
    </row>
    <row r="3" spans="1:7" s="148" customFormat="1" ht="21">
      <c r="A3" s="147"/>
      <c r="B3" s="483" t="s">
        <v>1197</v>
      </c>
      <c r="C3" s="498"/>
      <c r="D3" s="498"/>
      <c r="E3" s="147"/>
    </row>
    <row r="4" spans="1:7" s="146" customFormat="1" ht="19" customHeight="1">
      <c r="B4" s="219"/>
      <c r="C4" s="220"/>
      <c r="D4" s="145"/>
      <c r="E4" s="145"/>
    </row>
    <row r="5" spans="1:7">
      <c r="B5" s="103"/>
      <c r="C5" s="103"/>
      <c r="D5" s="103"/>
      <c r="E5" s="103"/>
    </row>
    <row r="6" spans="1:7" ht="14.5">
      <c r="B6" s="457" t="s">
        <v>180</v>
      </c>
      <c r="C6" s="421"/>
      <c r="D6" s="417" t="s">
        <v>88</v>
      </c>
      <c r="E6" s="249" t="s">
        <v>95</v>
      </c>
    </row>
    <row r="7" spans="1:7" ht="14.5">
      <c r="B7" s="420"/>
      <c r="C7" s="309"/>
      <c r="D7" s="423" t="s">
        <v>908</v>
      </c>
      <c r="E7" s="316" t="s">
        <v>334</v>
      </c>
    </row>
    <row r="8" spans="1:7" ht="14.5">
      <c r="B8" s="236" t="s">
        <v>89</v>
      </c>
      <c r="C8" s="238" t="s">
        <v>1126</v>
      </c>
      <c r="D8" s="114"/>
      <c r="E8" s="114"/>
    </row>
    <row r="9" spans="1:7" ht="14.5">
      <c r="B9" s="11" t="s">
        <v>91</v>
      </c>
      <c r="C9" s="12" t="s">
        <v>1127</v>
      </c>
      <c r="D9" s="473"/>
      <c r="E9" s="114"/>
    </row>
    <row r="10" spans="1:7" ht="14.5">
      <c r="B10" s="11" t="s">
        <v>93</v>
      </c>
      <c r="C10" s="12" t="s">
        <v>1128</v>
      </c>
      <c r="D10" s="473"/>
      <c r="E10" s="114"/>
    </row>
    <row r="11" spans="1:7" ht="14.5">
      <c r="B11" s="11" t="s">
        <v>109</v>
      </c>
      <c r="C11" s="12" t="s">
        <v>1129</v>
      </c>
      <c r="D11" s="141">
        <v>4883.4453869999998</v>
      </c>
      <c r="E11" s="141">
        <v>2680.7553750000002</v>
      </c>
    </row>
    <row r="12" spans="1:7" ht="14.5">
      <c r="B12" s="11" t="s">
        <v>1108</v>
      </c>
      <c r="C12" s="12" t="s">
        <v>1130</v>
      </c>
      <c r="D12" s="114"/>
      <c r="E12" s="114"/>
    </row>
    <row r="13" spans="1:7" ht="14.5">
      <c r="B13" s="11" t="s">
        <v>111</v>
      </c>
      <c r="C13" s="12" t="s">
        <v>1131</v>
      </c>
      <c r="D13" s="141">
        <v>4883</v>
      </c>
      <c r="E13" s="141">
        <v>2681</v>
      </c>
    </row>
    <row r="14" spans="1:7">
      <c r="B14" s="103"/>
      <c r="C14" s="103"/>
      <c r="D14" s="103"/>
      <c r="E14" s="103"/>
    </row>
  </sheetData>
  <mergeCells count="1">
    <mergeCell ref="B3:D3"/>
  </mergeCells>
  <pageMargins left="0.7" right="0.7" top="0.75" bottom="0.75" header="0.3" footer="0.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8"/>
  <sheetViews>
    <sheetView showGridLines="0" workbookViewId="0"/>
  </sheetViews>
  <sheetFormatPr defaultColWidth="9.1796875" defaultRowHeight="13"/>
  <cols>
    <col min="1" max="1" width="9.1796875" style="104"/>
    <col min="2" max="2" width="9" style="104" customWidth="1"/>
    <col min="3" max="3" width="23.54296875" style="104" customWidth="1"/>
    <col min="4" max="4" width="38.453125" style="104" customWidth="1"/>
    <col min="5" max="5" width="32.1796875" style="104" customWidth="1"/>
    <col min="6" max="6" width="30.81640625" style="104" customWidth="1"/>
    <col min="7" max="7" width="28.81640625" style="104" customWidth="1"/>
    <col min="8" max="10" width="29.453125" style="104" customWidth="1"/>
    <col min="11" max="11" width="31.1796875" style="104" customWidth="1"/>
    <col min="12" max="12" width="9" style="104" customWidth="1"/>
    <col min="13" max="16384" width="9.1796875" style="104"/>
  </cols>
  <sheetData>
    <row r="1" spans="1:12" s="462" customFormat="1" ht="16" customHeight="1">
      <c r="A1" s="463" t="s">
        <v>1212</v>
      </c>
      <c r="B1" s="463"/>
      <c r="C1" s="463"/>
      <c r="D1" s="464"/>
      <c r="E1" s="111"/>
      <c r="F1" s="465"/>
      <c r="G1" s="465"/>
    </row>
    <row r="2" spans="1:12" ht="16" customHeight="1">
      <c r="B2" s="103"/>
      <c r="C2" s="103"/>
      <c r="D2" s="103"/>
      <c r="E2" s="103"/>
      <c r="F2" s="103"/>
      <c r="G2" s="103"/>
      <c r="H2" s="103"/>
      <c r="I2" s="103"/>
      <c r="J2" s="103"/>
      <c r="K2" s="103"/>
      <c r="L2" s="103"/>
    </row>
    <row r="3" spans="1:12" s="148" customFormat="1" ht="21">
      <c r="A3" s="147"/>
      <c r="B3" s="483" t="s">
        <v>1198</v>
      </c>
      <c r="C3" s="498"/>
      <c r="D3" s="498"/>
      <c r="E3" s="147"/>
    </row>
    <row r="4" spans="1:12" ht="15" customHeight="1">
      <c r="B4" s="103"/>
      <c r="C4" s="103"/>
      <c r="D4" s="103"/>
      <c r="E4" s="103"/>
      <c r="F4" s="103"/>
      <c r="G4" s="103"/>
      <c r="H4" s="103"/>
      <c r="I4" s="103"/>
      <c r="J4" s="103"/>
      <c r="K4" s="103"/>
      <c r="L4" s="103"/>
    </row>
    <row r="5" spans="1:12" ht="16" customHeight="1">
      <c r="B5" s="103"/>
      <c r="C5" s="103"/>
      <c r="D5" s="103"/>
      <c r="E5" s="103"/>
      <c r="F5" s="103"/>
      <c r="G5" s="103"/>
      <c r="H5" s="103"/>
      <c r="I5" s="103"/>
      <c r="J5" s="103"/>
      <c r="K5" s="103"/>
      <c r="L5" s="103"/>
    </row>
    <row r="6" spans="1:12" ht="15" customHeight="1">
      <c r="B6" s="251" t="s">
        <v>180</v>
      </c>
      <c r="C6" s="516" t="s">
        <v>907</v>
      </c>
      <c r="D6" s="551"/>
      <c r="E6" s="249" t="s">
        <v>88</v>
      </c>
      <c r="F6" s="249" t="s">
        <v>95</v>
      </c>
      <c r="G6" s="249" t="s">
        <v>96</v>
      </c>
      <c r="H6" s="249" t="s">
        <v>97</v>
      </c>
      <c r="I6" s="249" t="s">
        <v>98</v>
      </c>
      <c r="J6" s="249" t="s">
        <v>227</v>
      </c>
      <c r="K6" s="249" t="s">
        <v>228</v>
      </c>
      <c r="L6" s="103"/>
    </row>
    <row r="7" spans="1:12" ht="29.15" customHeight="1">
      <c r="B7" s="267"/>
      <c r="C7" s="575"/>
      <c r="D7" s="576"/>
      <c r="E7" s="319" t="s">
        <v>908</v>
      </c>
      <c r="F7" s="319" t="s">
        <v>909</v>
      </c>
      <c r="G7" s="319" t="s">
        <v>910</v>
      </c>
      <c r="H7" s="319" t="s">
        <v>911</v>
      </c>
      <c r="I7" s="319" t="s">
        <v>912</v>
      </c>
      <c r="J7" s="319" t="s">
        <v>334</v>
      </c>
      <c r="K7" s="319" t="s">
        <v>925</v>
      </c>
      <c r="L7" s="103"/>
    </row>
    <row r="8" spans="1:12" ht="30" customHeight="1">
      <c r="B8" s="246" t="s">
        <v>914</v>
      </c>
      <c r="C8" s="25" t="s">
        <v>987</v>
      </c>
      <c r="D8" s="125"/>
      <c r="E8" s="125"/>
      <c r="F8" s="125"/>
      <c r="G8" s="125"/>
      <c r="H8" s="125"/>
      <c r="I8" s="125"/>
      <c r="J8" s="125"/>
      <c r="K8" s="125"/>
      <c r="L8" s="103"/>
    </row>
    <row r="9" spans="1:12" ht="15" customHeight="1">
      <c r="B9" s="105" t="s">
        <v>89</v>
      </c>
      <c r="C9" s="125"/>
      <c r="D9" s="105" t="s">
        <v>915</v>
      </c>
      <c r="E9" s="127">
        <v>5487.128068</v>
      </c>
      <c r="F9" s="205">
        <v>0.09</v>
      </c>
      <c r="G9" s="127">
        <v>33</v>
      </c>
      <c r="H9" s="194">
        <v>0.45</v>
      </c>
      <c r="I9" s="209">
        <v>2.5</v>
      </c>
      <c r="J9" s="127">
        <v>1752.125659</v>
      </c>
      <c r="K9" s="203">
        <v>0.31931500000000002</v>
      </c>
      <c r="L9" s="103"/>
    </row>
    <row r="10" spans="1:12" ht="15" customHeight="1">
      <c r="B10" s="126" t="s">
        <v>91</v>
      </c>
      <c r="C10" s="125"/>
      <c r="D10" s="105" t="s">
        <v>916</v>
      </c>
      <c r="E10" s="127">
        <v>440.84619800000002</v>
      </c>
      <c r="F10" s="205">
        <v>0.12</v>
      </c>
      <c r="G10" s="127">
        <v>5</v>
      </c>
      <c r="H10" s="194">
        <v>0.45</v>
      </c>
      <c r="I10" s="209">
        <v>2.5</v>
      </c>
      <c r="J10" s="127">
        <v>243.030632</v>
      </c>
      <c r="K10" s="203">
        <v>0.55128200000000005</v>
      </c>
      <c r="L10" s="103"/>
    </row>
    <row r="11" spans="1:12" ht="15" customHeight="1">
      <c r="B11" s="126" t="s">
        <v>93</v>
      </c>
      <c r="C11" s="125"/>
      <c r="D11" s="105" t="s">
        <v>917</v>
      </c>
      <c r="E11" s="127"/>
      <c r="F11" s="206"/>
      <c r="G11" s="116"/>
      <c r="H11" s="195"/>
      <c r="I11" s="210"/>
      <c r="J11" s="127"/>
      <c r="K11" s="204"/>
      <c r="L11" s="103"/>
    </row>
    <row r="12" spans="1:12" ht="15" customHeight="1">
      <c r="B12" s="126" t="s">
        <v>109</v>
      </c>
      <c r="C12" s="125"/>
      <c r="D12" s="105" t="s">
        <v>918</v>
      </c>
      <c r="E12" s="127">
        <v>2.6667990000000001</v>
      </c>
      <c r="F12" s="205">
        <v>0.01</v>
      </c>
      <c r="G12" s="127">
        <v>1</v>
      </c>
      <c r="H12" s="194">
        <v>0.45</v>
      </c>
      <c r="I12" s="209">
        <v>2.5</v>
      </c>
      <c r="J12" s="127">
        <v>2.5837759999999999</v>
      </c>
      <c r="K12" s="203">
        <v>0.96886700000000003</v>
      </c>
      <c r="L12" s="103"/>
    </row>
    <row r="13" spans="1:12" ht="15" customHeight="1">
      <c r="B13" s="126" t="s">
        <v>111</v>
      </c>
      <c r="C13" s="125"/>
      <c r="D13" s="105" t="s">
        <v>919</v>
      </c>
      <c r="E13" s="127"/>
      <c r="F13" s="206"/>
      <c r="G13" s="116"/>
      <c r="H13" s="195"/>
      <c r="I13" s="210"/>
      <c r="J13" s="127"/>
      <c r="K13" s="204"/>
      <c r="L13" s="103"/>
    </row>
    <row r="14" spans="1:12" ht="15" customHeight="1">
      <c r="B14" s="126" t="s">
        <v>113</v>
      </c>
      <c r="C14" s="125"/>
      <c r="D14" s="105" t="s">
        <v>920</v>
      </c>
      <c r="E14" s="127"/>
      <c r="F14" s="206"/>
      <c r="G14" s="116"/>
      <c r="H14" s="195"/>
      <c r="I14" s="210"/>
      <c r="J14" s="127"/>
      <c r="K14" s="204"/>
      <c r="L14" s="103"/>
    </row>
    <row r="15" spans="1:12" ht="15" customHeight="1">
      <c r="B15" s="126" t="s">
        <v>115</v>
      </c>
      <c r="C15" s="125"/>
      <c r="D15" s="105" t="s">
        <v>921</v>
      </c>
      <c r="E15" s="127"/>
      <c r="F15" s="206"/>
      <c r="G15" s="116"/>
      <c r="H15" s="195"/>
      <c r="I15" s="210"/>
      <c r="J15" s="127"/>
      <c r="K15" s="204"/>
      <c r="L15" s="103"/>
    </row>
    <row r="16" spans="1:12" ht="15" customHeight="1">
      <c r="B16" s="126" t="s">
        <v>127</v>
      </c>
      <c r="C16" s="125"/>
      <c r="D16" s="105" t="s">
        <v>922</v>
      </c>
      <c r="E16" s="127"/>
      <c r="F16" s="206"/>
      <c r="G16" s="116"/>
      <c r="H16" s="195"/>
      <c r="I16" s="210"/>
      <c r="J16" s="127"/>
      <c r="K16" s="204"/>
      <c r="L16" s="103"/>
    </row>
    <row r="17" spans="2:12" ht="15" customHeight="1">
      <c r="B17" s="126" t="s">
        <v>923</v>
      </c>
      <c r="C17" s="125"/>
      <c r="D17" s="105" t="s">
        <v>1133</v>
      </c>
      <c r="E17" s="127">
        <v>5930.6410649999998</v>
      </c>
      <c r="F17" s="205">
        <v>0.09</v>
      </c>
      <c r="G17" s="127">
        <v>39</v>
      </c>
      <c r="H17" s="194">
        <v>0.45</v>
      </c>
      <c r="I17" s="209">
        <v>2.5</v>
      </c>
      <c r="J17" s="127">
        <v>1997.7400680000001</v>
      </c>
      <c r="K17" s="203">
        <v>0.33685100000000001</v>
      </c>
      <c r="L17" s="103"/>
    </row>
    <row r="18" spans="2:12" ht="16" customHeight="1">
      <c r="B18" s="105" t="s">
        <v>926</v>
      </c>
      <c r="C18" s="579" t="s">
        <v>924</v>
      </c>
      <c r="D18" s="514"/>
      <c r="E18" s="127">
        <v>5932.7592750000003</v>
      </c>
      <c r="F18" s="205">
        <v>0.09</v>
      </c>
      <c r="G18" s="127">
        <v>40</v>
      </c>
      <c r="H18" s="194">
        <v>0.45</v>
      </c>
      <c r="I18" s="209">
        <v>2.5</v>
      </c>
      <c r="J18" s="127">
        <v>1998.903429</v>
      </c>
      <c r="K18" s="203">
        <v>0.336926</v>
      </c>
      <c r="L18" s="103"/>
    </row>
    <row r="19" spans="2:12" ht="16" customHeight="1">
      <c r="B19" s="103"/>
      <c r="C19" s="103"/>
      <c r="D19" s="103"/>
      <c r="E19" s="103"/>
      <c r="F19" s="207"/>
      <c r="G19" s="103"/>
      <c r="H19" s="103"/>
      <c r="I19" s="211"/>
      <c r="J19" s="103"/>
      <c r="K19" s="103"/>
      <c r="L19" s="103"/>
    </row>
    <row r="20" spans="2:12" ht="16" customHeight="1">
      <c r="B20" s="103"/>
      <c r="C20" s="103"/>
      <c r="D20" s="103"/>
      <c r="E20" s="103"/>
      <c r="F20" s="207"/>
      <c r="G20" s="103"/>
      <c r="H20" s="103"/>
      <c r="I20" s="211"/>
      <c r="J20" s="103"/>
      <c r="K20" s="103"/>
      <c r="L20" s="103"/>
    </row>
    <row r="21" spans="2:12" ht="15" customHeight="1">
      <c r="C21" s="103"/>
      <c r="D21" s="103"/>
      <c r="E21" s="103"/>
      <c r="F21" s="207"/>
      <c r="G21" s="103"/>
      <c r="H21" s="103"/>
      <c r="I21" s="211"/>
      <c r="J21" s="103"/>
      <c r="K21" s="103"/>
      <c r="L21" s="103"/>
    </row>
    <row r="22" spans="2:12" ht="16" customHeight="1">
      <c r="B22" s="103"/>
      <c r="C22" s="103"/>
      <c r="D22" s="103"/>
      <c r="E22" s="103"/>
      <c r="F22" s="207"/>
      <c r="G22" s="103"/>
      <c r="H22" s="103"/>
      <c r="I22" s="211"/>
      <c r="J22" s="103"/>
      <c r="K22" s="103"/>
      <c r="L22" s="103"/>
    </row>
    <row r="23" spans="2:12" ht="15" customHeight="1">
      <c r="B23" s="251" t="s">
        <v>180</v>
      </c>
      <c r="C23" s="516" t="s">
        <v>907</v>
      </c>
      <c r="D23" s="551"/>
      <c r="E23" s="249" t="s">
        <v>88</v>
      </c>
      <c r="F23" s="321" t="s">
        <v>95</v>
      </c>
      <c r="G23" s="249" t="s">
        <v>96</v>
      </c>
      <c r="H23" s="249" t="s">
        <v>97</v>
      </c>
      <c r="I23" s="356" t="s">
        <v>98</v>
      </c>
      <c r="J23" s="249" t="s">
        <v>227</v>
      </c>
      <c r="K23" s="249" t="s">
        <v>228</v>
      </c>
      <c r="L23" s="103"/>
    </row>
    <row r="24" spans="2:12" ht="29.15" customHeight="1">
      <c r="B24" s="267"/>
      <c r="C24" s="575"/>
      <c r="D24" s="576"/>
      <c r="E24" s="319" t="s">
        <v>908</v>
      </c>
      <c r="F24" s="357" t="s">
        <v>909</v>
      </c>
      <c r="G24" s="319" t="s">
        <v>910</v>
      </c>
      <c r="H24" s="319" t="s">
        <v>911</v>
      </c>
      <c r="I24" s="358" t="s">
        <v>912</v>
      </c>
      <c r="J24" s="319" t="s">
        <v>334</v>
      </c>
      <c r="K24" s="319" t="s">
        <v>913</v>
      </c>
      <c r="L24" s="103"/>
    </row>
    <row r="25" spans="2:12" ht="30" customHeight="1">
      <c r="B25" s="246" t="s">
        <v>914</v>
      </c>
      <c r="C25" s="25" t="s">
        <v>1165</v>
      </c>
      <c r="D25" s="125"/>
      <c r="E25" s="125"/>
      <c r="F25" s="208"/>
      <c r="G25" s="125"/>
      <c r="H25" s="125"/>
      <c r="I25" s="212"/>
      <c r="J25" s="125"/>
      <c r="K25" s="125"/>
      <c r="L25" s="103"/>
    </row>
    <row r="26" spans="2:12" ht="15" customHeight="1">
      <c r="B26" s="105" t="s">
        <v>89</v>
      </c>
      <c r="C26" s="125"/>
      <c r="D26" s="105" t="s">
        <v>915</v>
      </c>
      <c r="E26" s="116"/>
      <c r="F26" s="206"/>
      <c r="G26" s="114"/>
      <c r="H26" s="114"/>
      <c r="I26" s="210"/>
      <c r="J26" s="114"/>
      <c r="K26" s="204"/>
      <c r="L26" s="103"/>
    </row>
    <row r="27" spans="2:12" ht="15" customHeight="1">
      <c r="B27" s="126" t="s">
        <v>91</v>
      </c>
      <c r="C27" s="125"/>
      <c r="D27" s="105" t="s">
        <v>916</v>
      </c>
      <c r="E27" s="116"/>
      <c r="F27" s="206"/>
      <c r="G27" s="114"/>
      <c r="H27" s="114"/>
      <c r="I27" s="210"/>
      <c r="J27" s="114"/>
      <c r="K27" s="204"/>
      <c r="L27" s="103"/>
    </row>
    <row r="28" spans="2:12" ht="15" customHeight="1">
      <c r="B28" s="126" t="s">
        <v>93</v>
      </c>
      <c r="C28" s="125"/>
      <c r="D28" s="105" t="s">
        <v>917</v>
      </c>
      <c r="E28" s="127">
        <v>2.1182099999999999</v>
      </c>
      <c r="F28" s="205">
        <v>0.16</v>
      </c>
      <c r="G28" s="127">
        <v>1</v>
      </c>
      <c r="H28" s="194">
        <v>0.45</v>
      </c>
      <c r="I28" s="209">
        <v>2.5</v>
      </c>
      <c r="J28" s="127">
        <v>1.1633610000000001</v>
      </c>
      <c r="K28" s="203">
        <v>0.54921900000000001</v>
      </c>
      <c r="L28" s="103"/>
    </row>
    <row r="29" spans="2:12" ht="15" customHeight="1">
      <c r="B29" s="126" t="s">
        <v>109</v>
      </c>
      <c r="C29" s="125"/>
      <c r="D29" s="105" t="s">
        <v>918</v>
      </c>
      <c r="E29" s="116"/>
      <c r="F29" s="206"/>
      <c r="G29" s="116"/>
      <c r="H29" s="195"/>
      <c r="I29" s="210"/>
      <c r="J29" s="127"/>
      <c r="K29" s="204"/>
      <c r="L29" s="103"/>
    </row>
    <row r="30" spans="2:12" ht="15" customHeight="1">
      <c r="B30" s="126" t="s">
        <v>111</v>
      </c>
      <c r="C30" s="125"/>
      <c r="D30" s="105" t="s">
        <v>919</v>
      </c>
      <c r="E30" s="116"/>
      <c r="F30" s="206"/>
      <c r="G30" s="116"/>
      <c r="H30" s="195"/>
      <c r="I30" s="210"/>
      <c r="J30" s="127"/>
      <c r="K30" s="204"/>
      <c r="L30" s="103"/>
    </row>
    <row r="31" spans="2:12" ht="15" customHeight="1">
      <c r="B31" s="126" t="s">
        <v>113</v>
      </c>
      <c r="C31" s="125"/>
      <c r="D31" s="105" t="s">
        <v>920</v>
      </c>
      <c r="E31" s="116"/>
      <c r="F31" s="206"/>
      <c r="G31" s="116"/>
      <c r="H31" s="195"/>
      <c r="I31" s="210"/>
      <c r="J31" s="127"/>
      <c r="K31" s="204"/>
      <c r="L31" s="103"/>
    </row>
    <row r="32" spans="2:12" ht="15" customHeight="1">
      <c r="B32" s="126" t="s">
        <v>115</v>
      </c>
      <c r="C32" s="125"/>
      <c r="D32" s="105" t="s">
        <v>921</v>
      </c>
      <c r="E32" s="116"/>
      <c r="F32" s="206"/>
      <c r="G32" s="116"/>
      <c r="H32" s="195"/>
      <c r="I32" s="210"/>
      <c r="J32" s="127"/>
      <c r="K32" s="204"/>
      <c r="L32" s="103"/>
    </row>
    <row r="33" spans="2:12" ht="15" customHeight="1">
      <c r="B33" s="126" t="s">
        <v>127</v>
      </c>
      <c r="C33" s="125"/>
      <c r="D33" s="105" t="s">
        <v>922</v>
      </c>
      <c r="E33" s="116"/>
      <c r="F33" s="206"/>
      <c r="G33" s="116"/>
      <c r="H33" s="195"/>
      <c r="I33" s="210"/>
      <c r="J33" s="127"/>
      <c r="K33" s="204"/>
      <c r="L33" s="103"/>
    </row>
    <row r="34" spans="2:12" ht="15" customHeight="1">
      <c r="B34" s="126" t="s">
        <v>923</v>
      </c>
      <c r="C34" s="125"/>
      <c r="D34" s="105" t="s">
        <v>1134</v>
      </c>
      <c r="E34" s="127">
        <v>2.1182099999999999</v>
      </c>
      <c r="F34" s="205">
        <v>0.16</v>
      </c>
      <c r="G34" s="127">
        <v>1</v>
      </c>
      <c r="H34" s="194">
        <v>0.45</v>
      </c>
      <c r="I34" s="209">
        <v>2.5</v>
      </c>
      <c r="J34" s="127">
        <v>1.1633610000000001</v>
      </c>
      <c r="K34" s="203">
        <v>0.54921900000000001</v>
      </c>
      <c r="L34" s="103"/>
    </row>
    <row r="35" spans="2:12" ht="16" customHeight="1">
      <c r="B35" s="360" t="s">
        <v>926</v>
      </c>
      <c r="C35" s="577" t="s">
        <v>924</v>
      </c>
      <c r="D35" s="578"/>
      <c r="E35" s="359">
        <v>5932.7592750000003</v>
      </c>
      <c r="F35" s="205">
        <v>0.09</v>
      </c>
      <c r="G35" s="127">
        <v>40</v>
      </c>
      <c r="H35" s="194">
        <v>0.45</v>
      </c>
      <c r="I35" s="209">
        <v>2.5</v>
      </c>
      <c r="J35" s="127">
        <v>1998.903429</v>
      </c>
      <c r="K35" s="203">
        <v>0.336926</v>
      </c>
      <c r="L35" s="103"/>
    </row>
    <row r="36" spans="2:12" ht="16" customHeight="1">
      <c r="B36" s="229"/>
      <c r="C36" s="229"/>
      <c r="D36" s="229"/>
      <c r="E36" s="229"/>
      <c r="F36" s="207"/>
      <c r="G36" s="229"/>
      <c r="H36" s="229"/>
      <c r="I36" s="211"/>
      <c r="J36" s="229"/>
      <c r="K36" s="229"/>
      <c r="L36" s="229"/>
    </row>
    <row r="37" spans="2:12" ht="16" customHeight="1">
      <c r="B37" s="103"/>
      <c r="C37" s="103"/>
      <c r="D37" s="103"/>
      <c r="E37" s="103"/>
      <c r="F37" s="103"/>
      <c r="G37" s="103"/>
      <c r="H37" s="103"/>
      <c r="I37" s="103"/>
      <c r="J37" s="103"/>
      <c r="K37" s="103"/>
      <c r="L37" s="103"/>
    </row>
    <row r="38" spans="2:12" ht="15" customHeight="1">
      <c r="B38" s="103"/>
      <c r="C38" s="103"/>
      <c r="D38" s="103"/>
      <c r="E38" s="103"/>
      <c r="F38" s="103"/>
      <c r="G38" s="103"/>
      <c r="H38" s="103"/>
      <c r="I38" s="103"/>
      <c r="J38" s="103"/>
      <c r="K38" s="103"/>
      <c r="L38" s="103"/>
    </row>
  </sheetData>
  <mergeCells count="7">
    <mergeCell ref="B3:D3"/>
    <mergeCell ref="C24:D24"/>
    <mergeCell ref="C35:D35"/>
    <mergeCell ref="C6:D6"/>
    <mergeCell ref="C7:D7"/>
    <mergeCell ref="C18:D18"/>
    <mergeCell ref="C23:D23"/>
  </mergeCells>
  <pageMargins left="0.7" right="0.7" top="0.75" bottom="0.75" header="0.3" footer="0.3"/>
  <pageSetup paperSize="9" orientation="portrait" verticalDpi="0"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9"/>
  <sheetViews>
    <sheetView showGridLines="0" workbookViewId="0"/>
  </sheetViews>
  <sheetFormatPr defaultColWidth="9.1796875" defaultRowHeight="13"/>
  <cols>
    <col min="1" max="2" width="8.1796875" style="85" customWidth="1"/>
    <col min="3" max="3" width="26.81640625" style="85" customWidth="1"/>
    <col min="4" max="11" width="22.81640625" style="85" customWidth="1"/>
    <col min="12" max="12" width="9" style="85" customWidth="1"/>
    <col min="13" max="16384" width="9.1796875" style="85"/>
  </cols>
  <sheetData>
    <row r="1" spans="1:12" s="462" customFormat="1" ht="16" customHeight="1">
      <c r="A1" s="463" t="s">
        <v>1212</v>
      </c>
      <c r="B1" s="463"/>
      <c r="C1" s="463"/>
      <c r="D1" s="464"/>
      <c r="E1" s="111"/>
      <c r="F1" s="465"/>
      <c r="G1" s="465"/>
    </row>
    <row r="2" spans="1:12" ht="14.5">
      <c r="A2" s="27"/>
      <c r="B2" s="83"/>
      <c r="C2" s="83"/>
      <c r="D2" s="83"/>
      <c r="E2" s="83"/>
      <c r="F2" s="83"/>
      <c r="G2" s="83"/>
      <c r="H2" s="83"/>
      <c r="I2" s="83"/>
      <c r="J2" s="83"/>
      <c r="K2" s="83"/>
      <c r="L2" s="83"/>
    </row>
    <row r="3" spans="1:12" s="148" customFormat="1" ht="21">
      <c r="A3" s="147"/>
      <c r="B3" s="483" t="s">
        <v>1199</v>
      </c>
      <c r="C3" s="498"/>
      <c r="D3" s="498"/>
      <c r="E3" s="147"/>
    </row>
    <row r="4" spans="1:12" ht="14.5">
      <c r="A4" s="83"/>
      <c r="B4" s="83"/>
      <c r="C4" s="95"/>
      <c r="D4" s="83"/>
      <c r="E4" s="83"/>
      <c r="F4" s="83"/>
      <c r="G4" s="83"/>
      <c r="H4" s="83"/>
      <c r="I4" s="83"/>
      <c r="J4" s="83"/>
      <c r="K4" s="83"/>
      <c r="L4" s="83"/>
    </row>
    <row r="5" spans="1:12" ht="14.5">
      <c r="A5" s="83"/>
      <c r="C5" s="27"/>
      <c r="D5" s="83"/>
      <c r="E5" s="83"/>
      <c r="F5" s="83"/>
      <c r="G5" s="83"/>
      <c r="H5" s="83"/>
      <c r="I5" s="83"/>
      <c r="J5" s="83"/>
      <c r="K5" s="83"/>
      <c r="L5" s="83"/>
    </row>
    <row r="6" spans="1:12" ht="15" customHeight="1">
      <c r="A6" s="83"/>
      <c r="B6" s="399" t="s">
        <v>180</v>
      </c>
      <c r="C6" s="424"/>
      <c r="D6" s="292" t="s">
        <v>88</v>
      </c>
      <c r="E6" s="293" t="s">
        <v>95</v>
      </c>
      <c r="F6" s="293" t="s">
        <v>96</v>
      </c>
      <c r="G6" s="293" t="s">
        <v>97</v>
      </c>
      <c r="H6" s="293" t="s">
        <v>98</v>
      </c>
      <c r="I6" s="293" t="s">
        <v>227</v>
      </c>
      <c r="J6" s="293" t="s">
        <v>228</v>
      </c>
      <c r="K6" s="293" t="s">
        <v>229</v>
      </c>
      <c r="L6" s="83"/>
    </row>
    <row r="7" spans="1:12" ht="15" customHeight="1">
      <c r="A7" s="83"/>
      <c r="B7" s="404"/>
      <c r="C7" s="424"/>
      <c r="D7" s="549" t="s">
        <v>351</v>
      </c>
      <c r="E7" s="550"/>
      <c r="F7" s="550"/>
      <c r="G7" s="551"/>
      <c r="H7" s="580" t="s">
        <v>352</v>
      </c>
      <c r="I7" s="550"/>
      <c r="J7" s="550"/>
      <c r="K7" s="551"/>
      <c r="L7" s="83"/>
    </row>
    <row r="8" spans="1:12" ht="14.5">
      <c r="A8" s="83"/>
      <c r="B8" s="404"/>
      <c r="C8" s="425" t="s">
        <v>353</v>
      </c>
      <c r="D8" s="549" t="s">
        <v>354</v>
      </c>
      <c r="E8" s="551"/>
      <c r="F8" s="580" t="s">
        <v>355</v>
      </c>
      <c r="G8" s="551"/>
      <c r="H8" s="580" t="s">
        <v>354</v>
      </c>
      <c r="I8" s="551"/>
      <c r="J8" s="580" t="s">
        <v>355</v>
      </c>
      <c r="K8" s="551"/>
      <c r="L8" s="83"/>
    </row>
    <row r="9" spans="1:12" ht="14.5">
      <c r="A9" s="83"/>
      <c r="B9" s="296"/>
      <c r="C9" s="424"/>
      <c r="D9" s="292" t="s">
        <v>356</v>
      </c>
      <c r="E9" s="293" t="s">
        <v>357</v>
      </c>
      <c r="F9" s="293" t="s">
        <v>356</v>
      </c>
      <c r="G9" s="293" t="s">
        <v>357</v>
      </c>
      <c r="H9" s="293" t="s">
        <v>356</v>
      </c>
      <c r="I9" s="293" t="s">
        <v>357</v>
      </c>
      <c r="J9" s="293" t="s">
        <v>356</v>
      </c>
      <c r="K9" s="293" t="s">
        <v>357</v>
      </c>
      <c r="L9" s="83"/>
    </row>
    <row r="10" spans="1:12" ht="14.5">
      <c r="A10" s="83"/>
      <c r="B10" s="240" t="s">
        <v>89</v>
      </c>
      <c r="C10" s="241" t="s">
        <v>358</v>
      </c>
      <c r="D10" s="92"/>
      <c r="E10" s="92"/>
      <c r="F10" s="92"/>
      <c r="G10" s="90">
        <v>281.54247299999997</v>
      </c>
      <c r="H10" s="92"/>
      <c r="I10" s="92"/>
      <c r="J10" s="92"/>
      <c r="K10" s="92"/>
      <c r="L10" s="83"/>
    </row>
    <row r="11" spans="1:12" ht="14.5">
      <c r="A11" s="83"/>
      <c r="B11" s="89" t="s">
        <v>91</v>
      </c>
      <c r="C11" s="51" t="s">
        <v>359</v>
      </c>
      <c r="D11" s="92"/>
      <c r="E11" s="90">
        <v>2857.9504550000001</v>
      </c>
      <c r="F11" s="92"/>
      <c r="G11" s="90">
        <v>12272.263868</v>
      </c>
      <c r="H11" s="92"/>
      <c r="I11" s="92"/>
      <c r="J11" s="92"/>
      <c r="K11" s="92"/>
      <c r="L11" s="83"/>
    </row>
    <row r="12" spans="1:12" ht="14.5">
      <c r="A12" s="83"/>
      <c r="B12" s="89" t="s">
        <v>93</v>
      </c>
      <c r="C12" s="51" t="s">
        <v>360</v>
      </c>
      <c r="D12" s="92"/>
      <c r="E12" s="92"/>
      <c r="F12" s="92"/>
      <c r="G12" s="92"/>
      <c r="H12" s="92"/>
      <c r="I12" s="92"/>
      <c r="J12" s="92"/>
      <c r="K12" s="92"/>
      <c r="L12" s="83"/>
    </row>
    <row r="13" spans="1:12" ht="14.5">
      <c r="A13" s="83"/>
      <c r="B13" s="89" t="s">
        <v>109</v>
      </c>
      <c r="C13" s="51" t="s">
        <v>361</v>
      </c>
      <c r="D13" s="92"/>
      <c r="E13" s="92"/>
      <c r="F13" s="92"/>
      <c r="G13" s="92"/>
      <c r="H13" s="92"/>
      <c r="I13" s="92"/>
      <c r="J13" s="92"/>
      <c r="K13" s="92"/>
      <c r="L13" s="83"/>
    </row>
    <row r="14" spans="1:12" ht="14.5">
      <c r="A14" s="83"/>
      <c r="B14" s="89" t="s">
        <v>111</v>
      </c>
      <c r="C14" s="51" t="s">
        <v>362</v>
      </c>
      <c r="D14" s="92"/>
      <c r="E14" s="92"/>
      <c r="F14" s="92"/>
      <c r="G14" s="92"/>
      <c r="H14" s="92"/>
      <c r="I14" s="92"/>
      <c r="J14" s="92"/>
      <c r="K14" s="92"/>
      <c r="L14" s="83"/>
    </row>
    <row r="15" spans="1:12" ht="14.5">
      <c r="A15" s="83"/>
      <c r="B15" s="89" t="s">
        <v>113</v>
      </c>
      <c r="C15" s="51" t="s">
        <v>363</v>
      </c>
      <c r="D15" s="92"/>
      <c r="E15" s="92"/>
      <c r="F15" s="92"/>
      <c r="G15" s="92"/>
      <c r="H15" s="92"/>
      <c r="I15" s="92"/>
      <c r="J15" s="92"/>
      <c r="K15" s="92"/>
      <c r="L15" s="83"/>
    </row>
    <row r="16" spans="1:12" ht="14.5">
      <c r="A16" s="83"/>
      <c r="B16" s="89" t="s">
        <v>115</v>
      </c>
      <c r="C16" s="51" t="s">
        <v>364</v>
      </c>
      <c r="D16" s="92"/>
      <c r="E16" s="92"/>
      <c r="F16" s="92"/>
      <c r="G16" s="92"/>
      <c r="H16" s="92"/>
      <c r="I16" s="92"/>
      <c r="J16" s="92"/>
      <c r="K16" s="92"/>
      <c r="L16" s="83"/>
    </row>
    <row r="17" spans="1:12" ht="14.5">
      <c r="A17" s="83"/>
      <c r="B17" s="89" t="s">
        <v>127</v>
      </c>
      <c r="C17" s="51" t="s">
        <v>365</v>
      </c>
      <c r="D17" s="92"/>
      <c r="E17" s="92"/>
      <c r="F17" s="92"/>
      <c r="G17" s="92"/>
      <c r="H17" s="92"/>
      <c r="I17" s="92"/>
      <c r="J17" s="92"/>
      <c r="K17" s="92"/>
      <c r="L17" s="83"/>
    </row>
    <row r="18" spans="1:12" ht="18" customHeight="1">
      <c r="A18" s="83"/>
      <c r="B18" s="89" t="s">
        <v>131</v>
      </c>
      <c r="C18" s="51" t="s">
        <v>224</v>
      </c>
      <c r="D18" s="92"/>
      <c r="E18" s="90">
        <v>2857.9504550000001</v>
      </c>
      <c r="F18" s="92"/>
      <c r="G18" s="90">
        <v>12553.806341</v>
      </c>
      <c r="H18" s="92"/>
      <c r="I18" s="92"/>
      <c r="J18" s="92"/>
      <c r="K18" s="92"/>
      <c r="L18" s="83"/>
    </row>
    <row r="19" spans="1:12">
      <c r="A19" s="83"/>
      <c r="B19" s="83"/>
      <c r="C19" s="83"/>
      <c r="D19" s="83"/>
      <c r="E19" s="83"/>
      <c r="F19" s="83"/>
      <c r="G19" s="83"/>
      <c r="H19" s="83"/>
      <c r="I19" s="83"/>
      <c r="J19" s="83"/>
      <c r="K19" s="83"/>
      <c r="L19" s="83"/>
    </row>
  </sheetData>
  <mergeCells count="7">
    <mergeCell ref="B3:D3"/>
    <mergeCell ref="D7:G7"/>
    <mergeCell ref="H7:K7"/>
    <mergeCell ref="D8:E8"/>
    <mergeCell ref="F8:G8"/>
    <mergeCell ref="H8:I8"/>
    <mergeCell ref="J8:K8"/>
  </mergeCells>
  <pageMargins left="0.7" right="0.7" top="0.75" bottom="0.75" header="0.3" footer="0.3"/>
  <pageSetup paperSize="9" orientation="portrait" verticalDpi="0"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8"/>
  <sheetViews>
    <sheetView showGridLines="0" workbookViewId="0"/>
  </sheetViews>
  <sheetFormatPr defaultColWidth="9.1796875" defaultRowHeight="13"/>
  <cols>
    <col min="1" max="1" width="10.453125" style="85" customWidth="1"/>
    <col min="2" max="2" width="9.1796875" style="85" customWidth="1"/>
    <col min="3" max="3" width="99.81640625" style="85" customWidth="1"/>
    <col min="4" max="5" width="15.81640625" style="85" customWidth="1"/>
    <col min="6" max="6" width="9.1796875" style="85" customWidth="1"/>
    <col min="7" max="16384" width="9.1796875" style="85"/>
  </cols>
  <sheetData>
    <row r="1" spans="1:7" s="462" customFormat="1" ht="16" customHeight="1">
      <c r="A1" s="463" t="s">
        <v>1212</v>
      </c>
      <c r="B1" s="463"/>
      <c r="C1" s="463"/>
      <c r="D1" s="464"/>
      <c r="E1" s="111"/>
      <c r="F1" s="465"/>
      <c r="G1" s="465"/>
    </row>
    <row r="2" spans="1:7" ht="27.5" customHeight="1">
      <c r="A2" s="27"/>
      <c r="B2" s="27"/>
      <c r="C2" s="27"/>
      <c r="D2" s="83"/>
      <c r="E2" s="83"/>
      <c r="F2" s="83"/>
    </row>
    <row r="3" spans="1:7" ht="25" customHeight="1">
      <c r="A3" s="227"/>
      <c r="B3" s="581" t="s">
        <v>1200</v>
      </c>
      <c r="C3" s="581"/>
      <c r="D3" s="227"/>
      <c r="E3" s="227"/>
      <c r="F3" s="227"/>
    </row>
    <row r="4" spans="1:7" ht="16" customHeight="1">
      <c r="A4" s="83"/>
      <c r="B4" s="582"/>
      <c r="C4" s="583"/>
      <c r="D4" s="83"/>
      <c r="E4" s="83"/>
      <c r="F4" s="83"/>
    </row>
    <row r="5" spans="1:7" ht="16" customHeight="1">
      <c r="A5" s="83"/>
      <c r="B5" s="542"/>
      <c r="C5" s="543"/>
      <c r="D5" s="83"/>
      <c r="E5" s="83"/>
      <c r="F5" s="83"/>
    </row>
    <row r="6" spans="1:7" ht="20.149999999999999" customHeight="1">
      <c r="A6" s="83"/>
      <c r="B6" s="273" t="s">
        <v>577</v>
      </c>
      <c r="C6" s="412"/>
      <c r="D6" s="448" t="s">
        <v>88</v>
      </c>
      <c r="E6" s="293" t="s">
        <v>95</v>
      </c>
      <c r="F6" s="83"/>
    </row>
    <row r="7" spans="1:7" ht="14.5">
      <c r="A7" s="83"/>
      <c r="B7" s="553"/>
      <c r="C7" s="554"/>
      <c r="D7" s="292" t="s">
        <v>366</v>
      </c>
      <c r="E7" s="293" t="s">
        <v>334</v>
      </c>
      <c r="F7" s="83"/>
    </row>
    <row r="8" spans="1:7" ht="14.5">
      <c r="A8" s="83"/>
      <c r="B8" s="240" t="s">
        <v>89</v>
      </c>
      <c r="C8" s="241" t="s">
        <v>367</v>
      </c>
      <c r="D8" s="470"/>
      <c r="E8" s="90">
        <v>259.88880499999999</v>
      </c>
      <c r="F8" s="83"/>
    </row>
    <row r="9" spans="1:7" ht="14.5">
      <c r="A9" s="83"/>
      <c r="B9" s="89" t="s">
        <v>91</v>
      </c>
      <c r="C9" s="51" t="s">
        <v>368</v>
      </c>
      <c r="D9" s="90">
        <v>283.842266</v>
      </c>
      <c r="E9" s="90">
        <v>70.300629999999998</v>
      </c>
      <c r="F9" s="83"/>
    </row>
    <row r="10" spans="1:7" ht="14.5">
      <c r="A10" s="83"/>
      <c r="B10" s="89" t="s">
        <v>93</v>
      </c>
      <c r="C10" s="51" t="s">
        <v>369</v>
      </c>
      <c r="D10" s="90">
        <v>283.842266</v>
      </c>
      <c r="E10" s="90">
        <v>70.300629999999998</v>
      </c>
      <c r="F10" s="83"/>
    </row>
    <row r="11" spans="1:7" ht="14.5">
      <c r="A11" s="83"/>
      <c r="B11" s="89" t="s">
        <v>109</v>
      </c>
      <c r="C11" s="51" t="s">
        <v>370</v>
      </c>
      <c r="D11" s="90"/>
      <c r="E11" s="91"/>
      <c r="F11" s="83"/>
    </row>
    <row r="12" spans="1:7" ht="14.5">
      <c r="A12" s="83"/>
      <c r="B12" s="89" t="s">
        <v>111</v>
      </c>
      <c r="C12" s="51" t="s">
        <v>371</v>
      </c>
      <c r="D12" s="90"/>
      <c r="E12" s="91"/>
      <c r="F12" s="83"/>
    </row>
    <row r="13" spans="1:7" ht="14.5">
      <c r="A13" s="83"/>
      <c r="B13" s="89" t="s">
        <v>113</v>
      </c>
      <c r="C13" s="51" t="s">
        <v>372</v>
      </c>
      <c r="D13" s="90"/>
      <c r="E13" s="91"/>
      <c r="F13" s="83"/>
    </row>
    <row r="14" spans="1:7" ht="14.5">
      <c r="A14" s="83"/>
      <c r="B14" s="89" t="s">
        <v>115</v>
      </c>
      <c r="C14" s="51" t="s">
        <v>373</v>
      </c>
      <c r="D14" s="90"/>
      <c r="E14" s="470"/>
      <c r="F14" s="83"/>
    </row>
    <row r="15" spans="1:7" ht="14.5">
      <c r="A15" s="83"/>
      <c r="B15" s="89" t="s">
        <v>127</v>
      </c>
      <c r="C15" s="51" t="s">
        <v>374</v>
      </c>
      <c r="D15" s="90">
        <v>765.47162100000003</v>
      </c>
      <c r="E15" s="90">
        <v>189.58817500000001</v>
      </c>
      <c r="F15" s="83"/>
    </row>
    <row r="16" spans="1:7" ht="14.5">
      <c r="A16" s="83"/>
      <c r="B16" s="89" t="s">
        <v>131</v>
      </c>
      <c r="C16" s="51" t="s">
        <v>375</v>
      </c>
      <c r="D16" s="91"/>
      <c r="E16" s="91"/>
      <c r="F16" s="83"/>
    </row>
    <row r="17" spans="1:6" ht="14.5">
      <c r="A17" s="83"/>
      <c r="B17" s="89" t="s">
        <v>135</v>
      </c>
      <c r="C17" s="51" t="s">
        <v>376</v>
      </c>
      <c r="D17" s="91"/>
      <c r="E17" s="91"/>
      <c r="F17" s="83"/>
    </row>
    <row r="18" spans="1:6" ht="14.5">
      <c r="A18" s="83"/>
      <c r="B18" s="89" t="s">
        <v>139</v>
      </c>
      <c r="C18" s="51" t="s">
        <v>377</v>
      </c>
      <c r="D18" s="470"/>
      <c r="E18" s="91"/>
      <c r="F18" s="83"/>
    </row>
    <row r="19" spans="1:6" ht="14.5">
      <c r="A19" s="83"/>
      <c r="B19" s="89" t="s">
        <v>143</v>
      </c>
      <c r="C19" s="51" t="s">
        <v>378</v>
      </c>
      <c r="D19" s="91"/>
      <c r="E19" s="91"/>
      <c r="F19" s="83"/>
    </row>
    <row r="20" spans="1:6" ht="14.5">
      <c r="A20" s="83"/>
      <c r="B20" s="89" t="s">
        <v>146</v>
      </c>
      <c r="C20" s="51" t="s">
        <v>369</v>
      </c>
      <c r="D20" s="91"/>
      <c r="E20" s="91"/>
      <c r="F20" s="83"/>
    </row>
    <row r="21" spans="1:6" ht="14.5">
      <c r="A21" s="83"/>
      <c r="B21" s="89" t="s">
        <v>148</v>
      </c>
      <c r="C21" s="51" t="s">
        <v>370</v>
      </c>
      <c r="D21" s="91"/>
      <c r="E21" s="91"/>
      <c r="F21" s="83"/>
    </row>
    <row r="22" spans="1:6" ht="14.5">
      <c r="A22" s="83"/>
      <c r="B22" s="89" t="s">
        <v>162</v>
      </c>
      <c r="C22" s="51" t="s">
        <v>371</v>
      </c>
      <c r="D22" s="91"/>
      <c r="E22" s="91"/>
      <c r="F22" s="83"/>
    </row>
    <row r="23" spans="1:6" ht="14.5">
      <c r="A23" s="83"/>
      <c r="B23" s="89" t="s">
        <v>168</v>
      </c>
      <c r="C23" s="51" t="s">
        <v>372</v>
      </c>
      <c r="D23" s="91"/>
      <c r="E23" s="91"/>
      <c r="F23" s="83"/>
    </row>
    <row r="24" spans="1:6" ht="14.5">
      <c r="A24" s="83"/>
      <c r="B24" s="89" t="s">
        <v>170</v>
      </c>
      <c r="C24" s="51" t="s">
        <v>373</v>
      </c>
      <c r="D24" s="91"/>
      <c r="E24" s="470"/>
      <c r="F24" s="83"/>
    </row>
    <row r="25" spans="1:6" ht="14.5">
      <c r="A25" s="83"/>
      <c r="B25" s="89" t="s">
        <v>173</v>
      </c>
      <c r="C25" s="51" t="s">
        <v>374</v>
      </c>
      <c r="D25" s="91"/>
      <c r="E25" s="91"/>
      <c r="F25" s="83"/>
    </row>
    <row r="26" spans="1:6" ht="14.5">
      <c r="A26" s="83"/>
      <c r="B26" s="89" t="s">
        <v>175</v>
      </c>
      <c r="C26" s="51" t="s">
        <v>375</v>
      </c>
      <c r="D26" s="91"/>
      <c r="E26" s="91"/>
      <c r="F26" s="83"/>
    </row>
    <row r="27" spans="1:6" ht="14.5">
      <c r="A27" s="83"/>
      <c r="B27" s="89" t="s">
        <v>177</v>
      </c>
      <c r="C27" s="51" t="s">
        <v>376</v>
      </c>
      <c r="D27" s="91"/>
      <c r="E27" s="91"/>
      <c r="F27" s="83"/>
    </row>
    <row r="28" spans="1:6" ht="15" customHeight="1">
      <c r="A28" s="83"/>
      <c r="B28" s="542"/>
      <c r="C28" s="543"/>
      <c r="D28" s="543"/>
      <c r="E28" s="543"/>
      <c r="F28" s="543"/>
    </row>
  </sheetData>
  <mergeCells count="5">
    <mergeCell ref="B3:C3"/>
    <mergeCell ref="B4:C4"/>
    <mergeCell ref="B5:C5"/>
    <mergeCell ref="B7:C7"/>
    <mergeCell ref="B28:F28"/>
  </mergeCells>
  <pageMargins left="0.7" right="0.7" top="0.75" bottom="0.75"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28"/>
  <sheetViews>
    <sheetView showGridLines="0" workbookViewId="0">
      <selection activeCell="A3" sqref="A3:XFD3"/>
    </sheetView>
  </sheetViews>
  <sheetFormatPr defaultColWidth="9.1796875" defaultRowHeight="13.5"/>
  <cols>
    <col min="1" max="1" width="8.81640625" style="104" customWidth="1"/>
    <col min="2" max="2" width="12.81640625" style="104" customWidth="1"/>
    <col min="3" max="3" width="127.81640625" style="104" customWidth="1"/>
    <col min="4" max="4" width="10.81640625" style="167" customWidth="1"/>
    <col min="5" max="5" width="24.1796875" style="115" customWidth="1"/>
    <col min="6" max="7" width="24.1796875" style="104" customWidth="1"/>
    <col min="8" max="16384" width="9.1796875" style="104"/>
  </cols>
  <sheetData>
    <row r="1" spans="1:20" s="462" customFormat="1" ht="16" customHeight="1">
      <c r="A1" s="463" t="s">
        <v>1212</v>
      </c>
      <c r="B1" s="463"/>
      <c r="C1" s="463"/>
      <c r="D1" s="464"/>
      <c r="E1" s="111"/>
      <c r="F1" s="465"/>
      <c r="G1" s="465"/>
    </row>
    <row r="2" spans="1:20" ht="16" customHeight="1">
      <c r="A2" s="103"/>
      <c r="B2" s="103"/>
      <c r="C2" s="103"/>
      <c r="D2" s="162"/>
      <c r="E2" s="111"/>
      <c r="F2" s="103"/>
      <c r="G2" s="103"/>
    </row>
    <row r="3" spans="1:20" s="33" customFormat="1" ht="21">
      <c r="A3" s="26"/>
      <c r="B3" s="483" t="s">
        <v>1176</v>
      </c>
      <c r="C3" s="484"/>
      <c r="D3" s="484"/>
      <c r="E3" s="484"/>
      <c r="F3" s="484"/>
      <c r="G3" s="484"/>
      <c r="H3" s="484"/>
      <c r="I3" s="484"/>
      <c r="J3" s="26"/>
      <c r="K3" s="26"/>
      <c r="L3" s="26"/>
      <c r="M3" s="26"/>
      <c r="N3" s="26"/>
      <c r="O3" s="26"/>
      <c r="P3" s="26"/>
      <c r="Q3" s="26"/>
      <c r="R3" s="26"/>
      <c r="S3" s="26"/>
      <c r="T3" s="26"/>
    </row>
    <row r="4" spans="1:20" ht="18" customHeight="1">
      <c r="A4" s="103"/>
      <c r="B4" s="103"/>
      <c r="C4" s="103"/>
      <c r="D4" s="162"/>
      <c r="E4" s="111"/>
      <c r="F4" s="103"/>
      <c r="G4" s="103"/>
    </row>
    <row r="5" spans="1:20" ht="18" customHeight="1">
      <c r="A5" s="103"/>
      <c r="B5" s="103"/>
      <c r="C5" s="103"/>
      <c r="D5" s="162"/>
      <c r="E5" s="111"/>
      <c r="F5" s="103"/>
      <c r="G5" s="103"/>
    </row>
    <row r="6" spans="1:20" ht="14.15" customHeight="1">
      <c r="A6" s="103"/>
      <c r="B6" s="251" t="s">
        <v>180</v>
      </c>
      <c r="C6" s="247"/>
      <c r="D6" s="248" t="s">
        <v>692</v>
      </c>
      <c r="E6" s="249" t="s">
        <v>693</v>
      </c>
      <c r="F6" s="103"/>
      <c r="G6" s="103"/>
    </row>
    <row r="7" spans="1:20" ht="80.150000000000006" customHeight="1">
      <c r="A7" s="103"/>
      <c r="B7" s="247"/>
      <c r="C7" s="247"/>
      <c r="D7" s="250" t="s">
        <v>694</v>
      </c>
      <c r="E7" s="249" t="s">
        <v>695</v>
      </c>
      <c r="F7" s="103"/>
      <c r="G7" s="103"/>
    </row>
    <row r="8" spans="1:20" ht="14.15" customHeight="1">
      <c r="A8" s="103"/>
      <c r="B8" s="481" t="s">
        <v>696</v>
      </c>
      <c r="C8" s="482"/>
      <c r="D8" s="479"/>
      <c r="E8" s="480"/>
      <c r="F8" s="103"/>
      <c r="G8" s="103"/>
    </row>
    <row r="9" spans="1:20" ht="14.15" customHeight="1">
      <c r="A9" s="103"/>
      <c r="B9" s="11" t="s">
        <v>89</v>
      </c>
      <c r="C9" s="12" t="s">
        <v>697</v>
      </c>
      <c r="D9" s="163">
        <v>3990</v>
      </c>
      <c r="E9" s="24" t="s">
        <v>88</v>
      </c>
      <c r="F9" s="103"/>
      <c r="G9" s="103"/>
    </row>
    <row r="10" spans="1:20" ht="14.15" customHeight="1">
      <c r="A10" s="103"/>
      <c r="B10" s="112"/>
      <c r="C10" s="12" t="s">
        <v>698</v>
      </c>
      <c r="D10" s="163">
        <v>3990</v>
      </c>
      <c r="E10" s="113" t="s">
        <v>88</v>
      </c>
      <c r="F10" s="103"/>
      <c r="G10" s="103"/>
    </row>
    <row r="11" spans="1:20" ht="14.15" customHeight="1">
      <c r="A11" s="103"/>
      <c r="B11" s="112"/>
      <c r="C11" s="12" t="s">
        <v>699</v>
      </c>
      <c r="D11" s="163"/>
      <c r="E11" s="113"/>
      <c r="F11" s="103"/>
      <c r="G11" s="103"/>
    </row>
    <row r="12" spans="1:20" ht="14.15" customHeight="1">
      <c r="A12" s="103"/>
      <c r="B12" s="112"/>
      <c r="C12" s="12" t="s">
        <v>700</v>
      </c>
      <c r="D12" s="163"/>
      <c r="E12" s="113"/>
      <c r="F12" s="103"/>
      <c r="G12" s="103"/>
    </row>
    <row r="13" spans="1:20" ht="14.15" customHeight="1">
      <c r="A13" s="103"/>
      <c r="B13" s="11" t="s">
        <v>91</v>
      </c>
      <c r="C13" s="12" t="s">
        <v>701</v>
      </c>
      <c r="D13" s="163">
        <v>15515.524813</v>
      </c>
      <c r="E13" s="113" t="s">
        <v>95</v>
      </c>
      <c r="F13" s="103"/>
      <c r="G13" s="103"/>
    </row>
    <row r="14" spans="1:20" ht="14.15" customHeight="1">
      <c r="A14" s="103"/>
      <c r="B14" s="11" t="s">
        <v>93</v>
      </c>
      <c r="C14" s="12" t="s">
        <v>702</v>
      </c>
      <c r="D14" s="163">
        <v>325.05770999999999</v>
      </c>
      <c r="E14" s="113" t="s">
        <v>96</v>
      </c>
      <c r="F14" s="103"/>
      <c r="G14" s="103"/>
    </row>
    <row r="15" spans="1:20" ht="14.15" customHeight="1">
      <c r="A15" s="103"/>
      <c r="B15" s="11" t="s">
        <v>703</v>
      </c>
      <c r="C15" s="12" t="s">
        <v>704</v>
      </c>
      <c r="D15" s="163"/>
      <c r="E15" s="113"/>
      <c r="F15" s="103"/>
      <c r="G15" s="103"/>
    </row>
    <row r="16" spans="1:20" ht="14.15" customHeight="1">
      <c r="A16" s="103"/>
      <c r="B16" s="11" t="s">
        <v>109</v>
      </c>
      <c r="C16" s="12" t="s">
        <v>705</v>
      </c>
      <c r="D16" s="163"/>
      <c r="E16" s="113"/>
      <c r="F16" s="103"/>
      <c r="G16" s="103"/>
    </row>
    <row r="17" spans="1:7" ht="14.15" customHeight="1">
      <c r="A17" s="103"/>
      <c r="B17" s="11" t="s">
        <v>111</v>
      </c>
      <c r="C17" s="12" t="s">
        <v>706</v>
      </c>
      <c r="D17" s="163"/>
      <c r="E17" s="113"/>
      <c r="F17" s="103"/>
      <c r="G17" s="103"/>
    </row>
    <row r="18" spans="1:7" ht="14.15" customHeight="1">
      <c r="A18" s="103"/>
      <c r="B18" s="11" t="s">
        <v>707</v>
      </c>
      <c r="C18" s="12" t="s">
        <v>708</v>
      </c>
      <c r="D18" s="163">
        <v>272.40835019999997</v>
      </c>
      <c r="E18" s="113" t="s">
        <v>97</v>
      </c>
      <c r="F18" s="103"/>
      <c r="G18" s="103"/>
    </row>
    <row r="19" spans="1:7" ht="14.15" customHeight="1">
      <c r="A19" s="103"/>
      <c r="B19" s="11" t="s">
        <v>113</v>
      </c>
      <c r="C19" s="12" t="s">
        <v>709</v>
      </c>
      <c r="D19" s="163">
        <v>20102.9908732</v>
      </c>
      <c r="E19" s="113"/>
      <c r="F19" s="103"/>
      <c r="G19" s="103"/>
    </row>
    <row r="20" spans="1:7" ht="14.15" customHeight="1">
      <c r="A20" s="103"/>
      <c r="B20" s="478" t="s">
        <v>710</v>
      </c>
      <c r="C20" s="479"/>
      <c r="D20" s="479"/>
      <c r="E20" s="480"/>
      <c r="F20" s="103"/>
      <c r="G20" s="103"/>
    </row>
    <row r="21" spans="1:7" ht="14.15" customHeight="1">
      <c r="A21" s="103"/>
      <c r="B21" s="11" t="s">
        <v>115</v>
      </c>
      <c r="C21" s="12" t="s">
        <v>711</v>
      </c>
      <c r="D21" s="163">
        <v>-337</v>
      </c>
      <c r="E21" s="113"/>
      <c r="F21" s="103"/>
      <c r="G21" s="103"/>
    </row>
    <row r="22" spans="1:7" ht="14.15" customHeight="1">
      <c r="A22" s="103"/>
      <c r="B22" s="11" t="s">
        <v>127</v>
      </c>
      <c r="C22" s="12" t="s">
        <v>712</v>
      </c>
      <c r="D22" s="163">
        <v>-105.681459</v>
      </c>
      <c r="E22" s="24" t="s">
        <v>98</v>
      </c>
      <c r="F22" s="103"/>
      <c r="G22" s="103"/>
    </row>
    <row r="23" spans="1:7" ht="14.15" customHeight="1">
      <c r="A23" s="103"/>
      <c r="B23" s="11" t="s">
        <v>131</v>
      </c>
      <c r="C23" s="12" t="s">
        <v>713</v>
      </c>
      <c r="D23" s="164"/>
      <c r="E23" s="113"/>
      <c r="F23" s="103"/>
      <c r="G23" s="103"/>
    </row>
    <row r="24" spans="1:7" ht="26.15" customHeight="1">
      <c r="A24" s="103"/>
      <c r="B24" s="11" t="s">
        <v>135</v>
      </c>
      <c r="C24" s="12" t="s">
        <v>714</v>
      </c>
      <c r="D24" s="164"/>
      <c r="E24" s="113"/>
      <c r="F24" s="103"/>
      <c r="G24" s="103"/>
    </row>
    <row r="25" spans="1:7" ht="14.15" customHeight="1">
      <c r="A25" s="103"/>
      <c r="B25" s="11" t="s">
        <v>139</v>
      </c>
      <c r="C25" s="12" t="s">
        <v>715</v>
      </c>
      <c r="D25" s="164"/>
      <c r="E25" s="113"/>
      <c r="F25" s="103"/>
      <c r="G25" s="103"/>
    </row>
    <row r="26" spans="1:7" ht="14.15" customHeight="1">
      <c r="A26" s="103"/>
      <c r="B26" s="11" t="s">
        <v>143</v>
      </c>
      <c r="C26" s="12" t="s">
        <v>716</v>
      </c>
      <c r="D26" s="163">
        <v>-44.447000000000003</v>
      </c>
      <c r="E26" s="113"/>
      <c r="F26" s="103"/>
      <c r="G26" s="103"/>
    </row>
    <row r="27" spans="1:7" ht="14.15" customHeight="1">
      <c r="A27" s="103"/>
      <c r="B27" s="11" t="s">
        <v>146</v>
      </c>
      <c r="C27" s="12" t="s">
        <v>717</v>
      </c>
      <c r="D27" s="163"/>
      <c r="E27" s="113"/>
      <c r="F27" s="103"/>
      <c r="G27" s="103"/>
    </row>
    <row r="28" spans="1:7" ht="14.15" customHeight="1">
      <c r="A28" s="103"/>
      <c r="B28" s="11" t="s">
        <v>148</v>
      </c>
      <c r="C28" s="12" t="s">
        <v>718</v>
      </c>
      <c r="D28" s="163">
        <v>99</v>
      </c>
      <c r="E28" s="113" t="s">
        <v>227</v>
      </c>
      <c r="F28" s="103"/>
      <c r="G28" s="103"/>
    </row>
    <row r="29" spans="1:7" ht="14.15" customHeight="1">
      <c r="A29" s="103"/>
      <c r="B29" s="11" t="s">
        <v>162</v>
      </c>
      <c r="C29" s="12" t="s">
        <v>719</v>
      </c>
      <c r="D29" s="164"/>
      <c r="E29" s="113"/>
      <c r="F29" s="103"/>
      <c r="G29" s="103"/>
    </row>
    <row r="30" spans="1:7" ht="14.15" customHeight="1">
      <c r="A30" s="103"/>
      <c r="B30" s="11" t="s">
        <v>168</v>
      </c>
      <c r="C30" s="12" t="s">
        <v>720</v>
      </c>
      <c r="D30" s="164"/>
      <c r="E30" s="113"/>
      <c r="F30" s="103"/>
      <c r="G30" s="103"/>
    </row>
    <row r="31" spans="1:7" ht="14.15" customHeight="1">
      <c r="A31" s="103"/>
      <c r="B31" s="11" t="s">
        <v>170</v>
      </c>
      <c r="C31" s="12" t="s">
        <v>721</v>
      </c>
      <c r="D31" s="164"/>
      <c r="E31" s="113"/>
      <c r="F31" s="103"/>
      <c r="G31" s="103"/>
    </row>
    <row r="32" spans="1:7" ht="14.15" customHeight="1">
      <c r="A32" s="103"/>
      <c r="B32" s="11" t="s">
        <v>173</v>
      </c>
      <c r="C32" s="12" t="s">
        <v>722</v>
      </c>
      <c r="D32" s="164"/>
      <c r="E32" s="113"/>
      <c r="F32" s="103"/>
      <c r="G32" s="103"/>
    </row>
    <row r="33" spans="1:7" ht="14.15" customHeight="1">
      <c r="A33" s="103"/>
      <c r="B33" s="11" t="s">
        <v>175</v>
      </c>
      <c r="C33" s="12" t="s">
        <v>723</v>
      </c>
      <c r="D33" s="163"/>
      <c r="E33" s="113"/>
      <c r="F33" s="103"/>
      <c r="G33" s="103"/>
    </row>
    <row r="34" spans="1:7" ht="14.15" customHeight="1">
      <c r="A34" s="103"/>
      <c r="B34" s="11" t="s">
        <v>177</v>
      </c>
      <c r="C34" s="12" t="s">
        <v>713</v>
      </c>
      <c r="D34" s="164"/>
      <c r="E34" s="113"/>
      <c r="F34" s="103"/>
      <c r="G34" s="103"/>
    </row>
    <row r="35" spans="1:7" ht="14.15" customHeight="1">
      <c r="A35" s="103"/>
      <c r="B35" s="11" t="s">
        <v>266</v>
      </c>
      <c r="C35" s="12" t="s">
        <v>724</v>
      </c>
      <c r="D35" s="164"/>
      <c r="E35" s="113"/>
      <c r="F35" s="103"/>
      <c r="G35" s="103"/>
    </row>
    <row r="36" spans="1:7" ht="14.15" customHeight="1">
      <c r="A36" s="103"/>
      <c r="B36" s="11" t="s">
        <v>268</v>
      </c>
      <c r="C36" s="12" t="s">
        <v>725</v>
      </c>
      <c r="D36" s="164"/>
      <c r="E36" s="113"/>
      <c r="F36" s="103"/>
      <c r="G36" s="103"/>
    </row>
    <row r="37" spans="1:7" ht="14.15" customHeight="1">
      <c r="A37" s="103"/>
      <c r="B37" s="11" t="s">
        <v>270</v>
      </c>
      <c r="C37" s="12" t="s">
        <v>726</v>
      </c>
      <c r="D37" s="164"/>
      <c r="E37" s="113"/>
      <c r="F37" s="103"/>
      <c r="G37" s="103"/>
    </row>
    <row r="38" spans="1:7" ht="14.15" customHeight="1">
      <c r="A38" s="103"/>
      <c r="B38" s="11" t="s">
        <v>727</v>
      </c>
      <c r="C38" s="12" t="s">
        <v>728</v>
      </c>
      <c r="D38" s="164"/>
      <c r="E38" s="113"/>
      <c r="F38" s="103"/>
      <c r="G38" s="103"/>
    </row>
    <row r="39" spans="1:7" ht="29.15" customHeight="1">
      <c r="A39" s="103"/>
      <c r="B39" s="11" t="s">
        <v>204</v>
      </c>
      <c r="C39" s="12" t="s">
        <v>729</v>
      </c>
      <c r="D39" s="163"/>
      <c r="E39" s="113"/>
      <c r="F39" s="103"/>
      <c r="G39" s="103"/>
    </row>
    <row r="40" spans="1:7" ht="14.15" customHeight="1">
      <c r="A40" s="103"/>
      <c r="B40" s="11" t="s">
        <v>205</v>
      </c>
      <c r="C40" s="12" t="s">
        <v>730</v>
      </c>
      <c r="D40" s="163"/>
      <c r="E40" s="113"/>
      <c r="F40" s="103"/>
      <c r="G40" s="103"/>
    </row>
    <row r="41" spans="1:7" ht="29.15" customHeight="1">
      <c r="A41" s="103"/>
      <c r="B41" s="11" t="s">
        <v>209</v>
      </c>
      <c r="C41" s="12" t="s">
        <v>731</v>
      </c>
      <c r="D41" s="164"/>
      <c r="E41" s="113"/>
      <c r="F41" s="103"/>
      <c r="G41" s="103"/>
    </row>
    <row r="42" spans="1:7" ht="14.15" customHeight="1">
      <c r="A42" s="103"/>
      <c r="B42" s="11" t="s">
        <v>217</v>
      </c>
      <c r="C42" s="12" t="s">
        <v>41</v>
      </c>
      <c r="D42" s="164"/>
      <c r="E42" s="113"/>
      <c r="F42" s="103"/>
      <c r="G42" s="103"/>
    </row>
    <row r="43" spans="1:7" ht="14.15" customHeight="1">
      <c r="A43" s="103"/>
      <c r="B43" s="11" t="s">
        <v>219</v>
      </c>
      <c r="C43" s="12" t="s">
        <v>732</v>
      </c>
      <c r="D43" s="164"/>
      <c r="E43" s="113"/>
      <c r="F43" s="103"/>
      <c r="G43" s="103"/>
    </row>
    <row r="44" spans="1:7" ht="14.15" customHeight="1">
      <c r="A44" s="103"/>
      <c r="B44" s="11" t="s">
        <v>733</v>
      </c>
      <c r="C44" s="12" t="s">
        <v>734</v>
      </c>
      <c r="D44" s="163"/>
      <c r="E44" s="113"/>
      <c r="F44" s="103"/>
      <c r="G44" s="103"/>
    </row>
    <row r="45" spans="1:7" ht="29.15" customHeight="1">
      <c r="A45" s="103"/>
      <c r="B45" s="11" t="s">
        <v>735</v>
      </c>
      <c r="C45" s="12" t="s">
        <v>736</v>
      </c>
      <c r="D45" s="164"/>
      <c r="E45" s="113"/>
      <c r="F45" s="103"/>
      <c r="G45" s="103"/>
    </row>
    <row r="46" spans="1:7" ht="14.15" customHeight="1">
      <c r="A46" s="103"/>
      <c r="B46" s="11" t="s">
        <v>220</v>
      </c>
      <c r="C46" s="12" t="s">
        <v>41</v>
      </c>
      <c r="D46" s="164"/>
      <c r="E46" s="113"/>
      <c r="F46" s="103"/>
      <c r="G46" s="103"/>
    </row>
    <row r="47" spans="1:7" ht="14.15" customHeight="1">
      <c r="A47" s="103"/>
      <c r="B47" s="11" t="s">
        <v>221</v>
      </c>
      <c r="C47" s="12" t="s">
        <v>737</v>
      </c>
      <c r="D47" s="163"/>
      <c r="E47" s="113"/>
      <c r="F47" s="103"/>
      <c r="G47" s="103"/>
    </row>
    <row r="48" spans="1:7" ht="14.15" customHeight="1">
      <c r="A48" s="103"/>
      <c r="B48" s="11" t="s">
        <v>738</v>
      </c>
      <c r="C48" s="12" t="s">
        <v>739</v>
      </c>
      <c r="D48" s="163">
        <v>-4.5564499879999998</v>
      </c>
      <c r="E48" s="113"/>
      <c r="F48" s="103"/>
      <c r="G48" s="103"/>
    </row>
    <row r="49" spans="1:7" ht="14.15" customHeight="1">
      <c r="A49" s="103"/>
      <c r="B49" s="11" t="s">
        <v>222</v>
      </c>
      <c r="C49" s="12" t="s">
        <v>740</v>
      </c>
      <c r="D49" s="163">
        <v>-392.68490899</v>
      </c>
      <c r="E49" s="113"/>
      <c r="F49" s="103"/>
      <c r="G49" s="103"/>
    </row>
    <row r="50" spans="1:7" ht="14.15" customHeight="1">
      <c r="A50" s="103"/>
      <c r="B50" s="11" t="s">
        <v>223</v>
      </c>
      <c r="C50" s="12" t="s">
        <v>741</v>
      </c>
      <c r="D50" s="163">
        <v>19710.305964212002</v>
      </c>
      <c r="E50" s="113"/>
      <c r="F50" s="103"/>
      <c r="G50" s="103"/>
    </row>
    <row r="51" spans="1:7" ht="14.15" customHeight="1">
      <c r="A51" s="103"/>
      <c r="B51" s="478" t="s">
        <v>742</v>
      </c>
      <c r="C51" s="479"/>
      <c r="D51" s="479"/>
      <c r="E51" s="480"/>
      <c r="F51" s="103"/>
      <c r="G51" s="103"/>
    </row>
    <row r="52" spans="1:7" ht="14.15" customHeight="1">
      <c r="A52" s="103"/>
      <c r="B52" s="11" t="s">
        <v>317</v>
      </c>
      <c r="C52" s="12" t="s">
        <v>697</v>
      </c>
      <c r="D52" s="165"/>
      <c r="E52" s="24"/>
      <c r="F52" s="103"/>
      <c r="G52" s="103"/>
    </row>
    <row r="53" spans="1:7" ht="14.15" customHeight="1">
      <c r="A53" s="103"/>
      <c r="B53" s="11" t="s">
        <v>319</v>
      </c>
      <c r="C53" s="12" t="s">
        <v>743</v>
      </c>
      <c r="D53" s="165"/>
      <c r="E53" s="113"/>
      <c r="F53" s="103"/>
      <c r="G53" s="103"/>
    </row>
    <row r="54" spans="1:7" ht="14.15" customHeight="1">
      <c r="A54" s="103"/>
      <c r="B54" s="11" t="s">
        <v>321</v>
      </c>
      <c r="C54" s="12" t="s">
        <v>744</v>
      </c>
      <c r="D54" s="165"/>
      <c r="E54" s="113"/>
      <c r="F54" s="103"/>
      <c r="G54" s="103"/>
    </row>
    <row r="55" spans="1:7" ht="14.15" customHeight="1">
      <c r="A55" s="103"/>
      <c r="B55" s="11" t="s">
        <v>323</v>
      </c>
      <c r="C55" s="12" t="s">
        <v>745</v>
      </c>
      <c r="D55" s="165"/>
      <c r="E55" s="113"/>
      <c r="F55" s="103"/>
      <c r="G55" s="103"/>
    </row>
    <row r="56" spans="1:7" ht="14.15" customHeight="1">
      <c r="A56" s="103"/>
      <c r="B56" s="11" t="s">
        <v>746</v>
      </c>
      <c r="C56" s="12" t="s">
        <v>747</v>
      </c>
      <c r="D56" s="165"/>
      <c r="E56" s="113"/>
      <c r="F56" s="103"/>
      <c r="G56" s="103"/>
    </row>
    <row r="57" spans="1:7" ht="14.15" customHeight="1">
      <c r="A57" s="103"/>
      <c r="B57" s="11" t="s">
        <v>748</v>
      </c>
      <c r="C57" s="12" t="s">
        <v>749</v>
      </c>
      <c r="D57" s="165"/>
      <c r="E57" s="113"/>
      <c r="F57" s="103"/>
      <c r="G57" s="103"/>
    </row>
    <row r="58" spans="1:7" ht="29.15" customHeight="1">
      <c r="A58" s="103"/>
      <c r="B58" s="11" t="s">
        <v>325</v>
      </c>
      <c r="C58" s="12" t="s">
        <v>750</v>
      </c>
      <c r="D58" s="165"/>
      <c r="E58" s="113"/>
      <c r="F58" s="103"/>
      <c r="G58" s="103"/>
    </row>
    <row r="59" spans="1:7" ht="14.15" customHeight="1">
      <c r="A59" s="103"/>
      <c r="B59" s="11" t="s">
        <v>751</v>
      </c>
      <c r="C59" s="12" t="s">
        <v>752</v>
      </c>
      <c r="D59" s="165"/>
      <c r="E59" s="113"/>
      <c r="F59" s="103"/>
      <c r="G59" s="103"/>
    </row>
    <row r="60" spans="1:7" ht="14.15" customHeight="1">
      <c r="A60" s="103"/>
      <c r="B60" s="11" t="s">
        <v>753</v>
      </c>
      <c r="C60" s="12" t="s">
        <v>754</v>
      </c>
      <c r="D60" s="165"/>
      <c r="E60" s="113"/>
      <c r="F60" s="103"/>
      <c r="G60" s="103"/>
    </row>
    <row r="61" spans="1:7" ht="14.15" customHeight="1">
      <c r="A61" s="103"/>
      <c r="B61" s="478" t="s">
        <v>755</v>
      </c>
      <c r="C61" s="479"/>
      <c r="D61" s="479"/>
      <c r="E61" s="480"/>
      <c r="F61" s="103"/>
      <c r="G61" s="103"/>
    </row>
    <row r="62" spans="1:7" ht="14.15" customHeight="1">
      <c r="A62" s="103"/>
      <c r="B62" s="11" t="s">
        <v>756</v>
      </c>
      <c r="C62" s="12" t="s">
        <v>757</v>
      </c>
      <c r="D62" s="165"/>
      <c r="E62" s="113"/>
      <c r="F62" s="103"/>
      <c r="G62" s="103"/>
    </row>
    <row r="63" spans="1:7" ht="29.15" customHeight="1">
      <c r="A63" s="103"/>
      <c r="B63" s="11" t="s">
        <v>758</v>
      </c>
      <c r="C63" s="12" t="s">
        <v>759</v>
      </c>
      <c r="D63" s="165"/>
      <c r="E63" s="113"/>
      <c r="F63" s="103"/>
      <c r="G63" s="103"/>
    </row>
    <row r="64" spans="1:7" ht="29.15" customHeight="1">
      <c r="A64" s="103"/>
      <c r="B64" s="11" t="s">
        <v>760</v>
      </c>
      <c r="C64" s="12" t="s">
        <v>761</v>
      </c>
      <c r="D64" s="165"/>
      <c r="E64" s="113"/>
      <c r="F64" s="103"/>
      <c r="G64" s="103"/>
    </row>
    <row r="65" spans="1:7" ht="29.15" customHeight="1">
      <c r="A65" s="103"/>
      <c r="B65" s="11" t="s">
        <v>762</v>
      </c>
      <c r="C65" s="12" t="s">
        <v>763</v>
      </c>
      <c r="D65" s="165"/>
      <c r="E65" s="113"/>
      <c r="F65" s="103"/>
      <c r="G65" s="103"/>
    </row>
    <row r="66" spans="1:7" ht="14.15" customHeight="1">
      <c r="A66" s="103"/>
      <c r="B66" s="11" t="s">
        <v>764</v>
      </c>
      <c r="C66" s="12" t="s">
        <v>713</v>
      </c>
      <c r="D66" s="165"/>
      <c r="E66" s="113"/>
      <c r="F66" s="103"/>
      <c r="G66" s="103"/>
    </row>
    <row r="67" spans="1:7" ht="14.15" customHeight="1">
      <c r="A67" s="103"/>
      <c r="B67" s="11" t="s">
        <v>765</v>
      </c>
      <c r="C67" s="12" t="s">
        <v>766</v>
      </c>
      <c r="D67" s="166"/>
      <c r="E67" s="113"/>
      <c r="F67" s="103"/>
      <c r="G67" s="103"/>
    </row>
    <row r="68" spans="1:7" ht="14.15" customHeight="1">
      <c r="A68" s="103"/>
      <c r="B68" s="11" t="s">
        <v>767</v>
      </c>
      <c r="C68" s="12" t="s">
        <v>768</v>
      </c>
      <c r="D68" s="165"/>
      <c r="E68" s="113"/>
      <c r="F68" s="103"/>
      <c r="G68" s="103"/>
    </row>
    <row r="69" spans="1:7" ht="14.15" customHeight="1">
      <c r="A69" s="103"/>
      <c r="B69" s="11" t="s">
        <v>769</v>
      </c>
      <c r="C69" s="12" t="s">
        <v>770</v>
      </c>
      <c r="D69" s="166"/>
      <c r="E69" s="113"/>
      <c r="F69" s="103"/>
      <c r="G69" s="103"/>
    </row>
    <row r="70" spans="1:7" ht="14.15" customHeight="1">
      <c r="A70" s="103"/>
      <c r="B70" s="11" t="s">
        <v>771</v>
      </c>
      <c r="C70" s="12" t="s">
        <v>772</v>
      </c>
      <c r="D70" s="166"/>
      <c r="E70" s="113"/>
      <c r="F70" s="103"/>
      <c r="G70" s="103"/>
    </row>
    <row r="71" spans="1:7" ht="14.15" customHeight="1">
      <c r="A71" s="103"/>
      <c r="B71" s="11" t="s">
        <v>773</v>
      </c>
      <c r="C71" s="12" t="s">
        <v>774</v>
      </c>
      <c r="D71" s="163">
        <v>19710.305964209998</v>
      </c>
      <c r="E71" s="113"/>
      <c r="F71" s="103"/>
      <c r="G71" s="103"/>
    </row>
    <row r="72" spans="1:7" ht="14.15" customHeight="1">
      <c r="A72" s="103"/>
      <c r="B72" s="478" t="s">
        <v>775</v>
      </c>
      <c r="C72" s="479"/>
      <c r="D72" s="479"/>
      <c r="E72" s="480"/>
      <c r="F72" s="103"/>
      <c r="G72" s="103"/>
    </row>
    <row r="73" spans="1:7" ht="14.15" customHeight="1">
      <c r="A73" s="103"/>
      <c r="B73" s="11" t="s">
        <v>776</v>
      </c>
      <c r="C73" s="12" t="s">
        <v>777</v>
      </c>
      <c r="D73" s="165"/>
      <c r="E73" s="113"/>
      <c r="F73" s="103"/>
      <c r="G73" s="103"/>
    </row>
    <row r="74" spans="1:7" ht="26.15" customHeight="1">
      <c r="A74" s="103"/>
      <c r="B74" s="11" t="s">
        <v>778</v>
      </c>
      <c r="C74" s="12" t="s">
        <v>779</v>
      </c>
      <c r="D74" s="165"/>
      <c r="E74" s="113"/>
      <c r="F74" s="103"/>
      <c r="G74" s="103"/>
    </row>
    <row r="75" spans="1:7" ht="14.15" customHeight="1">
      <c r="A75" s="103"/>
      <c r="B75" s="11" t="s">
        <v>780</v>
      </c>
      <c r="C75" s="12" t="s">
        <v>781</v>
      </c>
      <c r="D75" s="165"/>
      <c r="E75" s="113"/>
      <c r="F75" s="103"/>
      <c r="G75" s="103"/>
    </row>
    <row r="76" spans="1:7" ht="14.15" customHeight="1">
      <c r="A76" s="103"/>
      <c r="B76" s="11" t="s">
        <v>782</v>
      </c>
      <c r="C76" s="12" t="s">
        <v>783</v>
      </c>
      <c r="D76" s="165"/>
      <c r="E76" s="113"/>
      <c r="F76" s="103"/>
      <c r="G76" s="103"/>
    </row>
    <row r="77" spans="1:7" ht="29.15" customHeight="1">
      <c r="A77" s="103"/>
      <c r="B77" s="11" t="s">
        <v>784</v>
      </c>
      <c r="C77" s="12" t="s">
        <v>785</v>
      </c>
      <c r="D77" s="165"/>
      <c r="E77" s="113"/>
      <c r="F77" s="103"/>
      <c r="G77" s="103"/>
    </row>
    <row r="78" spans="1:7" ht="14.15" customHeight="1">
      <c r="A78" s="103"/>
      <c r="B78" s="11" t="s">
        <v>786</v>
      </c>
      <c r="C78" s="12" t="s">
        <v>787</v>
      </c>
      <c r="D78" s="165"/>
      <c r="E78" s="113"/>
      <c r="F78" s="103"/>
      <c r="G78" s="103"/>
    </row>
    <row r="79" spans="1:7" ht="14.15" customHeight="1">
      <c r="A79" s="103"/>
      <c r="B79" s="11" t="s">
        <v>788</v>
      </c>
      <c r="C79" s="12" t="s">
        <v>789</v>
      </c>
      <c r="D79" s="166"/>
      <c r="E79" s="113"/>
      <c r="F79" s="103"/>
      <c r="G79" s="103"/>
    </row>
    <row r="80" spans="1:7" ht="14.15" customHeight="1">
      <c r="A80" s="103"/>
      <c r="B80" s="11" t="s">
        <v>790</v>
      </c>
      <c r="C80" s="12" t="s">
        <v>791</v>
      </c>
      <c r="D80" s="166"/>
      <c r="E80" s="113"/>
      <c r="F80" s="103"/>
      <c r="G80" s="103"/>
    </row>
    <row r="81" spans="1:7" ht="14.15" customHeight="1">
      <c r="A81" s="103"/>
      <c r="B81" s="478" t="s">
        <v>792</v>
      </c>
      <c r="C81" s="479"/>
      <c r="D81" s="479"/>
      <c r="E81" s="480"/>
      <c r="F81" s="103"/>
      <c r="G81" s="103"/>
    </row>
    <row r="82" spans="1:7" ht="14.15" customHeight="1">
      <c r="A82" s="103"/>
      <c r="B82" s="11" t="s">
        <v>793</v>
      </c>
      <c r="C82" s="12" t="s">
        <v>794</v>
      </c>
      <c r="D82" s="165"/>
      <c r="E82" s="113"/>
      <c r="F82" s="103"/>
      <c r="G82" s="103"/>
    </row>
    <row r="83" spans="1:7" ht="26.15" customHeight="1">
      <c r="A83" s="103"/>
      <c r="B83" s="11" t="s">
        <v>795</v>
      </c>
      <c r="C83" s="12" t="s">
        <v>796</v>
      </c>
      <c r="D83" s="165"/>
      <c r="E83" s="113"/>
      <c r="F83" s="103"/>
      <c r="G83" s="103"/>
    </row>
    <row r="84" spans="1:7" ht="29.15" customHeight="1">
      <c r="A84" s="103"/>
      <c r="B84" s="11" t="s">
        <v>797</v>
      </c>
      <c r="C84" s="12" t="s">
        <v>798</v>
      </c>
      <c r="D84" s="165"/>
      <c r="E84" s="113"/>
      <c r="F84" s="103"/>
      <c r="G84" s="103"/>
    </row>
    <row r="85" spans="1:7" ht="14.15" customHeight="1">
      <c r="A85" s="103"/>
      <c r="B85" s="11" t="s">
        <v>799</v>
      </c>
      <c r="C85" s="12" t="s">
        <v>41</v>
      </c>
      <c r="D85" s="165"/>
      <c r="E85" s="113"/>
      <c r="F85" s="103"/>
      <c r="G85" s="103"/>
    </row>
    <row r="86" spans="1:7" ht="29.15" customHeight="1">
      <c r="A86" s="103"/>
      <c r="B86" s="11" t="s">
        <v>800</v>
      </c>
      <c r="C86" s="12" t="s">
        <v>801</v>
      </c>
      <c r="D86" s="165"/>
      <c r="E86" s="113"/>
      <c r="F86" s="103"/>
      <c r="G86" s="103"/>
    </row>
    <row r="87" spans="1:7" ht="14.15" customHeight="1">
      <c r="A87" s="103"/>
      <c r="B87" s="11" t="s">
        <v>802</v>
      </c>
      <c r="C87" s="12" t="s">
        <v>41</v>
      </c>
      <c r="D87" s="165"/>
      <c r="E87" s="113"/>
      <c r="F87" s="103"/>
      <c r="G87" s="103"/>
    </row>
    <row r="88" spans="1:7" ht="14.15" customHeight="1">
      <c r="A88" s="103"/>
      <c r="B88" s="11" t="s">
        <v>803</v>
      </c>
      <c r="C88" s="12" t="s">
        <v>804</v>
      </c>
      <c r="D88" s="165"/>
      <c r="E88" s="113"/>
      <c r="F88" s="103"/>
      <c r="G88" s="103"/>
    </row>
    <row r="89" spans="1:7" ht="14.15" customHeight="1">
      <c r="A89" s="103"/>
      <c r="B89" s="11" t="s">
        <v>805</v>
      </c>
      <c r="C89" s="12" t="s">
        <v>806</v>
      </c>
      <c r="D89" s="165"/>
      <c r="E89" s="113"/>
      <c r="F89" s="103"/>
      <c r="G89" s="103"/>
    </row>
    <row r="90" spans="1:7" ht="14.15" customHeight="1">
      <c r="A90" s="103"/>
      <c r="B90" s="11" t="s">
        <v>807</v>
      </c>
      <c r="C90" s="12" t="s">
        <v>808</v>
      </c>
      <c r="D90" s="165"/>
      <c r="E90" s="113"/>
      <c r="F90" s="103"/>
      <c r="G90" s="103"/>
    </row>
    <row r="91" spans="1:7" ht="14.15" customHeight="1">
      <c r="A91" s="103"/>
      <c r="B91" s="11" t="s">
        <v>809</v>
      </c>
      <c r="C91" s="12" t="s">
        <v>810</v>
      </c>
      <c r="D91" s="166"/>
      <c r="E91" s="113"/>
      <c r="F91" s="103"/>
      <c r="G91" s="103"/>
    </row>
    <row r="92" spans="1:7" ht="14.15" customHeight="1">
      <c r="A92" s="103"/>
      <c r="B92" s="11" t="s">
        <v>811</v>
      </c>
      <c r="C92" s="12" t="s">
        <v>812</v>
      </c>
      <c r="D92" s="163">
        <v>19710.305964209998</v>
      </c>
      <c r="E92" s="113"/>
      <c r="F92" s="103"/>
      <c r="G92" s="103"/>
    </row>
    <row r="93" spans="1:7" ht="14.15" customHeight="1">
      <c r="A93" s="103"/>
      <c r="B93" s="11" t="s">
        <v>813</v>
      </c>
      <c r="C93" s="12" t="s">
        <v>814</v>
      </c>
      <c r="D93" s="163">
        <v>84533.261766609998</v>
      </c>
      <c r="E93" s="113"/>
      <c r="F93" s="103"/>
      <c r="G93" s="103"/>
    </row>
    <row r="94" spans="1:7" ht="14.15" customHeight="1">
      <c r="A94" s="103"/>
      <c r="B94" s="478" t="s">
        <v>815</v>
      </c>
      <c r="C94" s="479"/>
      <c r="D94" s="479"/>
      <c r="E94" s="480"/>
      <c r="F94" s="103"/>
      <c r="G94" s="103"/>
    </row>
    <row r="95" spans="1:7" ht="14.15" customHeight="1">
      <c r="A95" s="103"/>
      <c r="B95" s="11" t="s">
        <v>816</v>
      </c>
      <c r="C95" s="12" t="s">
        <v>817</v>
      </c>
      <c r="D95" s="169">
        <v>0.23316600000000001</v>
      </c>
      <c r="E95" s="113"/>
      <c r="F95" s="103"/>
      <c r="G95" s="103"/>
    </row>
    <row r="96" spans="1:7" ht="14.15" customHeight="1">
      <c r="A96" s="103"/>
      <c r="B96" s="11" t="s">
        <v>818</v>
      </c>
      <c r="C96" s="12" t="s">
        <v>819</v>
      </c>
      <c r="D96" s="169">
        <v>0.23316600000000001</v>
      </c>
      <c r="E96" s="113"/>
      <c r="F96" s="103"/>
      <c r="G96" s="103"/>
    </row>
    <row r="97" spans="1:7" ht="14.15" customHeight="1">
      <c r="A97" s="103"/>
      <c r="B97" s="11" t="s">
        <v>820</v>
      </c>
      <c r="C97" s="12" t="s">
        <v>821</v>
      </c>
      <c r="D97" s="169">
        <v>0.23316600000000001</v>
      </c>
      <c r="E97" s="113"/>
      <c r="F97" s="103"/>
      <c r="G97" s="103"/>
    </row>
    <row r="98" spans="1:7" ht="14.15" customHeight="1">
      <c r="A98" s="103"/>
      <c r="B98" s="11" t="s">
        <v>822</v>
      </c>
      <c r="C98" s="12" t="s">
        <v>823</v>
      </c>
      <c r="D98" s="169">
        <v>9.7387000000000001E-2</v>
      </c>
      <c r="E98" s="113"/>
      <c r="F98" s="103"/>
      <c r="G98" s="103"/>
    </row>
    <row r="99" spans="1:7" ht="14.15" customHeight="1">
      <c r="A99" s="103"/>
      <c r="B99" s="11" t="s">
        <v>824</v>
      </c>
      <c r="C99" s="12" t="s">
        <v>825</v>
      </c>
      <c r="D99" s="169">
        <v>2.5000000000000001E-2</v>
      </c>
      <c r="E99" s="113"/>
      <c r="F99" s="103"/>
      <c r="G99" s="103"/>
    </row>
    <row r="100" spans="1:7" ht="14.15" customHeight="1">
      <c r="A100" s="103"/>
      <c r="B100" s="11" t="s">
        <v>826</v>
      </c>
      <c r="C100" s="12" t="s">
        <v>827</v>
      </c>
      <c r="D100" s="169">
        <v>3.8699999995648969E-4</v>
      </c>
      <c r="E100" s="113"/>
      <c r="F100" s="103"/>
      <c r="G100" s="103"/>
    </row>
    <row r="101" spans="1:7" ht="14.15" customHeight="1">
      <c r="A101" s="103"/>
      <c r="B101" s="11" t="s">
        <v>828</v>
      </c>
      <c r="C101" s="12" t="s">
        <v>829</v>
      </c>
      <c r="D101" s="169"/>
      <c r="E101" s="113"/>
      <c r="F101" s="103"/>
      <c r="G101" s="103"/>
    </row>
    <row r="102" spans="1:7" ht="14.15" customHeight="1">
      <c r="A102" s="103"/>
      <c r="B102" s="11" t="s">
        <v>830</v>
      </c>
      <c r="C102" s="12" t="s">
        <v>831</v>
      </c>
      <c r="D102" s="170"/>
      <c r="E102" s="113"/>
      <c r="F102" s="103"/>
      <c r="G102" s="103"/>
    </row>
    <row r="103" spans="1:7" ht="14.15" customHeight="1">
      <c r="A103" s="103"/>
      <c r="B103" s="11" t="s">
        <v>832</v>
      </c>
      <c r="C103" s="12" t="s">
        <v>833</v>
      </c>
      <c r="D103" s="169"/>
      <c r="E103" s="113"/>
      <c r="F103" s="103"/>
      <c r="G103" s="103"/>
    </row>
    <row r="104" spans="1:7" ht="14.15" customHeight="1">
      <c r="A104" s="103"/>
      <c r="B104" s="11" t="s">
        <v>834</v>
      </c>
      <c r="C104" s="12" t="s">
        <v>835</v>
      </c>
      <c r="D104" s="169">
        <v>0.18816627741487282</v>
      </c>
      <c r="E104" s="113"/>
      <c r="F104" s="103"/>
      <c r="G104" s="103"/>
    </row>
    <row r="105" spans="1:7" ht="14.15" customHeight="1">
      <c r="A105" s="103"/>
      <c r="B105" s="478" t="s">
        <v>836</v>
      </c>
      <c r="C105" s="479"/>
      <c r="D105" s="479"/>
      <c r="E105" s="480"/>
      <c r="F105" s="103"/>
      <c r="G105" s="103"/>
    </row>
    <row r="106" spans="1:7" ht="14.15" customHeight="1">
      <c r="A106" s="103"/>
      <c r="B106" s="11" t="s">
        <v>837</v>
      </c>
      <c r="C106" s="12" t="s">
        <v>713</v>
      </c>
      <c r="D106" s="165"/>
      <c r="E106" s="113"/>
      <c r="F106" s="103"/>
      <c r="G106" s="103"/>
    </row>
    <row r="107" spans="1:7" ht="14.15" customHeight="1">
      <c r="A107" s="103"/>
      <c r="B107" s="11" t="s">
        <v>838</v>
      </c>
      <c r="C107" s="12" t="s">
        <v>713</v>
      </c>
      <c r="D107" s="165"/>
      <c r="E107" s="113"/>
      <c r="F107" s="103"/>
      <c r="G107" s="103"/>
    </row>
    <row r="108" spans="1:7" ht="14.15" customHeight="1">
      <c r="A108" s="103"/>
      <c r="B108" s="11" t="s">
        <v>839</v>
      </c>
      <c r="C108" s="12" t="s">
        <v>713</v>
      </c>
      <c r="D108" s="165"/>
      <c r="E108" s="113"/>
      <c r="F108" s="103"/>
      <c r="G108" s="103"/>
    </row>
    <row r="109" spans="1:7" ht="14.15" customHeight="1">
      <c r="A109" s="103"/>
      <c r="B109" s="478" t="s">
        <v>840</v>
      </c>
      <c r="C109" s="479"/>
      <c r="D109" s="479"/>
      <c r="E109" s="480"/>
      <c r="F109" s="103"/>
      <c r="G109" s="103"/>
    </row>
    <row r="110" spans="1:7" ht="26.15" customHeight="1">
      <c r="A110" s="103"/>
      <c r="B110" s="11" t="s">
        <v>841</v>
      </c>
      <c r="C110" s="12" t="s">
        <v>842</v>
      </c>
      <c r="D110" s="165"/>
      <c r="E110" s="113"/>
      <c r="F110" s="103"/>
      <c r="G110" s="103"/>
    </row>
    <row r="111" spans="1:7" ht="26.15" customHeight="1">
      <c r="A111" s="103"/>
      <c r="B111" s="11" t="s">
        <v>843</v>
      </c>
      <c r="C111" s="12" t="s">
        <v>844</v>
      </c>
      <c r="D111" s="166"/>
      <c r="E111" s="113"/>
      <c r="F111" s="103"/>
      <c r="G111" s="103"/>
    </row>
    <row r="112" spans="1:7" ht="14.15" customHeight="1">
      <c r="A112" s="103"/>
      <c r="B112" s="11" t="s">
        <v>845</v>
      </c>
      <c r="C112" s="12" t="s">
        <v>713</v>
      </c>
      <c r="D112" s="165"/>
      <c r="E112" s="113"/>
      <c r="F112" s="103"/>
      <c r="G112" s="103"/>
    </row>
    <row r="113" spans="1:7" ht="26.15" customHeight="1">
      <c r="A113" s="103"/>
      <c r="B113" s="11" t="s">
        <v>846</v>
      </c>
      <c r="C113" s="12" t="s">
        <v>847</v>
      </c>
      <c r="D113" s="165"/>
      <c r="E113" s="113"/>
      <c r="F113" s="103"/>
      <c r="G113" s="103"/>
    </row>
    <row r="114" spans="1:7" ht="14.15" customHeight="1">
      <c r="A114" s="103"/>
      <c r="B114" s="478" t="s">
        <v>848</v>
      </c>
      <c r="C114" s="479"/>
      <c r="D114" s="479"/>
      <c r="E114" s="480"/>
      <c r="F114" s="103"/>
      <c r="G114" s="103"/>
    </row>
    <row r="115" spans="1:7" ht="14.15" customHeight="1">
      <c r="A115" s="103"/>
      <c r="B115" s="11" t="s">
        <v>849</v>
      </c>
      <c r="C115" s="12" t="s">
        <v>850</v>
      </c>
      <c r="D115" s="165"/>
      <c r="E115" s="113"/>
      <c r="F115" s="103"/>
      <c r="G115" s="103"/>
    </row>
    <row r="116" spans="1:7" ht="14.15" customHeight="1">
      <c r="A116" s="103"/>
      <c r="B116" s="11" t="s">
        <v>851</v>
      </c>
      <c r="C116" s="12" t="s">
        <v>852</v>
      </c>
      <c r="D116" s="163">
        <v>30.8857679125</v>
      </c>
      <c r="E116" s="113"/>
      <c r="F116" s="103"/>
      <c r="G116" s="103"/>
    </row>
    <row r="117" spans="1:7" ht="26.15" customHeight="1">
      <c r="A117" s="103"/>
      <c r="B117" s="11" t="s">
        <v>853</v>
      </c>
      <c r="C117" s="12" t="s">
        <v>854</v>
      </c>
      <c r="D117" s="163">
        <v>9.7608899999999998</v>
      </c>
      <c r="E117" s="113"/>
      <c r="F117" s="103"/>
      <c r="G117" s="103"/>
    </row>
    <row r="118" spans="1:7" ht="14.15" customHeight="1">
      <c r="A118" s="103"/>
      <c r="B118" s="11" t="s">
        <v>855</v>
      </c>
      <c r="C118" s="12" t="s">
        <v>856</v>
      </c>
      <c r="D118" s="163">
        <v>449.22170380800003</v>
      </c>
      <c r="E118" s="113"/>
      <c r="F118" s="103"/>
      <c r="G118" s="103"/>
    </row>
    <row r="119" spans="1:7" ht="14.15" customHeight="1">
      <c r="A119" s="103"/>
      <c r="B119" s="478" t="s">
        <v>857</v>
      </c>
      <c r="C119" s="479"/>
      <c r="D119" s="479"/>
      <c r="E119" s="480"/>
      <c r="F119" s="103"/>
      <c r="G119" s="103"/>
    </row>
    <row r="120" spans="1:7" ht="14.15" customHeight="1">
      <c r="A120" s="103"/>
      <c r="B120" s="11" t="s">
        <v>858</v>
      </c>
      <c r="C120" s="12" t="s">
        <v>859</v>
      </c>
      <c r="D120" s="165"/>
      <c r="E120" s="113"/>
      <c r="F120" s="103"/>
      <c r="G120" s="103"/>
    </row>
    <row r="121" spans="1:7" ht="14.15" customHeight="1">
      <c r="A121" s="103"/>
      <c r="B121" s="11" t="s">
        <v>860</v>
      </c>
      <c r="C121" s="12" t="s">
        <v>861</v>
      </c>
      <c r="D121" s="165"/>
      <c r="E121" s="24"/>
      <c r="F121" s="103"/>
      <c r="G121" s="103"/>
    </row>
    <row r="122" spans="1:7" ht="14.15" customHeight="1">
      <c r="A122" s="103"/>
      <c r="B122" s="11" t="s">
        <v>862</v>
      </c>
      <c r="C122" s="12" t="s">
        <v>863</v>
      </c>
      <c r="D122" s="165"/>
      <c r="E122" s="113"/>
      <c r="F122" s="103"/>
      <c r="G122" s="103"/>
    </row>
    <row r="123" spans="1:7" ht="14.15" customHeight="1">
      <c r="A123" s="103"/>
      <c r="B123" s="11" t="s">
        <v>864</v>
      </c>
      <c r="C123" s="12" t="s">
        <v>865</v>
      </c>
      <c r="D123" s="165"/>
      <c r="E123" s="113"/>
      <c r="F123" s="103"/>
      <c r="G123" s="103"/>
    </row>
    <row r="124" spans="1:7" ht="14.15" customHeight="1">
      <c r="A124" s="103"/>
      <c r="B124" s="11" t="s">
        <v>866</v>
      </c>
      <c r="C124" s="12" t="s">
        <v>867</v>
      </c>
      <c r="D124" s="165"/>
      <c r="E124" s="113"/>
      <c r="F124" s="103"/>
      <c r="G124" s="103"/>
    </row>
    <row r="125" spans="1:7" ht="14.15" customHeight="1">
      <c r="A125" s="103"/>
      <c r="B125" s="11" t="s">
        <v>868</v>
      </c>
      <c r="C125" s="12" t="s">
        <v>869</v>
      </c>
      <c r="D125" s="165"/>
      <c r="E125" s="113"/>
      <c r="F125" s="103"/>
      <c r="G125" s="103"/>
    </row>
    <row r="126" spans="1:7" ht="14.15" customHeight="1">
      <c r="A126" s="103"/>
      <c r="B126" s="103"/>
      <c r="C126" s="103"/>
      <c r="D126" s="162"/>
      <c r="E126" s="111"/>
      <c r="F126" s="103"/>
      <c r="G126" s="103"/>
    </row>
    <row r="127" spans="1:7" ht="14.15" customHeight="1">
      <c r="A127" s="103"/>
      <c r="B127" s="103"/>
      <c r="C127" s="103"/>
      <c r="D127" s="162"/>
      <c r="E127" s="111"/>
      <c r="F127" s="103"/>
      <c r="G127" s="103"/>
    </row>
    <row r="128" spans="1:7" ht="14.15" customHeight="1">
      <c r="A128" s="103"/>
      <c r="B128" s="103"/>
      <c r="C128" s="103"/>
      <c r="D128" s="162"/>
      <c r="E128" s="111"/>
      <c r="F128" s="103"/>
      <c r="G128" s="103"/>
    </row>
  </sheetData>
  <mergeCells count="12">
    <mergeCell ref="B3:I3"/>
    <mergeCell ref="B119:E119"/>
    <mergeCell ref="B8:E8"/>
    <mergeCell ref="B20:E20"/>
    <mergeCell ref="B51:E51"/>
    <mergeCell ref="B61:E61"/>
    <mergeCell ref="B72:E72"/>
    <mergeCell ref="B81:E81"/>
    <mergeCell ref="B94:E94"/>
    <mergeCell ref="B105:E105"/>
    <mergeCell ref="B109:E109"/>
    <mergeCell ref="B114:E114"/>
  </mergeCells>
  <pageMargins left="0.7" right="0.7" top="0.75" bottom="0.75" header="0.3" footer="0.3"/>
  <pageSetup paperSize="9" orientation="portrait" verticalDpi="0"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0"/>
  <sheetViews>
    <sheetView showGridLines="0" workbookViewId="0"/>
  </sheetViews>
  <sheetFormatPr defaultColWidth="9.1796875" defaultRowHeight="13"/>
  <cols>
    <col min="1" max="1" width="10.54296875" style="33" customWidth="1"/>
    <col min="2" max="2" width="15.81640625" style="33" customWidth="1"/>
    <col min="3" max="3" width="41.81640625" style="33" customWidth="1"/>
    <col min="4" max="4" width="22.453125" style="33" customWidth="1"/>
    <col min="5" max="5" width="8.1796875" style="33" customWidth="1"/>
    <col min="6" max="16384" width="9.1796875" style="33"/>
  </cols>
  <sheetData>
    <row r="1" spans="1:7" s="462" customFormat="1" ht="16" customHeight="1">
      <c r="A1" s="463" t="s">
        <v>1212</v>
      </c>
      <c r="B1" s="463"/>
      <c r="C1" s="463"/>
      <c r="D1" s="464"/>
      <c r="E1" s="111"/>
      <c r="F1" s="465"/>
      <c r="G1" s="465"/>
    </row>
    <row r="2" spans="1:7">
      <c r="A2" s="26"/>
      <c r="B2" s="26"/>
      <c r="C2" s="26"/>
      <c r="D2" s="26"/>
      <c r="E2" s="26"/>
    </row>
    <row r="3" spans="1:7" s="148" customFormat="1" ht="21">
      <c r="A3" s="147"/>
      <c r="B3" s="483" t="s">
        <v>1201</v>
      </c>
      <c r="C3" s="498"/>
      <c r="D3" s="498"/>
      <c r="E3" s="147"/>
    </row>
    <row r="4" spans="1:7" s="148" customFormat="1" ht="21">
      <c r="A4" s="147"/>
      <c r="B4" s="219"/>
      <c r="C4" s="221"/>
      <c r="D4" s="221"/>
      <c r="E4" s="147"/>
    </row>
    <row r="5" spans="1:7">
      <c r="A5" s="26"/>
      <c r="B5" s="26"/>
      <c r="C5" s="26"/>
      <c r="D5" s="26"/>
      <c r="E5" s="26"/>
    </row>
    <row r="6" spans="1:7" ht="13" customHeight="1">
      <c r="A6" s="26"/>
      <c r="B6" s="362" t="s">
        <v>180</v>
      </c>
      <c r="C6" s="363"/>
      <c r="D6" s="250" t="s">
        <v>88</v>
      </c>
      <c r="E6" s="26"/>
    </row>
    <row r="7" spans="1:7" ht="14.15" customHeight="1">
      <c r="A7" s="26"/>
      <c r="B7" s="427"/>
      <c r="C7" s="449"/>
      <c r="D7" s="250" t="s">
        <v>505</v>
      </c>
      <c r="E7" s="26"/>
    </row>
    <row r="8" spans="1:7" ht="14.5">
      <c r="A8" s="26"/>
      <c r="B8" s="452"/>
      <c r="C8" s="453" t="s">
        <v>506</v>
      </c>
      <c r="D8" s="82"/>
      <c r="E8" s="26"/>
    </row>
    <row r="9" spans="1:7" ht="14.5">
      <c r="A9" s="26"/>
      <c r="B9" s="236" t="s">
        <v>89</v>
      </c>
      <c r="C9" s="12" t="s">
        <v>507</v>
      </c>
      <c r="D9" s="75"/>
      <c r="E9" s="26"/>
    </row>
    <row r="10" spans="1:7" ht="14.5">
      <c r="A10" s="26"/>
      <c r="B10" s="11" t="s">
        <v>91</v>
      </c>
      <c r="C10" s="12" t="s">
        <v>508</v>
      </c>
      <c r="D10" s="75"/>
      <c r="E10" s="26"/>
    </row>
    <row r="11" spans="1:7" ht="14.5">
      <c r="A11" s="26"/>
      <c r="B11" s="11" t="s">
        <v>93</v>
      </c>
      <c r="C11" s="12" t="s">
        <v>509</v>
      </c>
      <c r="D11" s="13">
        <v>621.60473895241262</v>
      </c>
      <c r="E11" s="26"/>
    </row>
    <row r="12" spans="1:7" ht="14.5">
      <c r="A12" s="26"/>
      <c r="B12" s="11" t="s">
        <v>109</v>
      </c>
      <c r="C12" s="12" t="s">
        <v>510</v>
      </c>
      <c r="D12" s="13">
        <v>13.086103953125001</v>
      </c>
      <c r="E12" s="26"/>
    </row>
    <row r="13" spans="1:7" ht="14.15" customHeight="1">
      <c r="A13" s="26"/>
      <c r="B13" s="454"/>
      <c r="C13" s="451" t="s">
        <v>511</v>
      </c>
      <c r="D13" s="454"/>
      <c r="E13" s="26"/>
    </row>
    <row r="14" spans="1:7" ht="14.5">
      <c r="A14" s="26"/>
      <c r="B14" s="11" t="s">
        <v>111</v>
      </c>
      <c r="C14" s="12" t="s">
        <v>512</v>
      </c>
      <c r="D14" s="75"/>
      <c r="E14" s="26"/>
    </row>
    <row r="15" spans="1:7" ht="14.5">
      <c r="A15" s="26"/>
      <c r="B15" s="11" t="s">
        <v>113</v>
      </c>
      <c r="C15" s="12" t="s">
        <v>513</v>
      </c>
      <c r="D15" s="75"/>
      <c r="E15" s="26"/>
    </row>
    <row r="16" spans="1:7" ht="14.5">
      <c r="A16" s="26"/>
      <c r="B16" s="11" t="s">
        <v>115</v>
      </c>
      <c r="C16" s="12" t="s">
        <v>514</v>
      </c>
      <c r="D16" s="13">
        <v>51.5390494628125</v>
      </c>
      <c r="E16" s="26"/>
    </row>
    <row r="17" spans="1:5" ht="14.5">
      <c r="A17" s="26"/>
      <c r="B17" s="11" t="s">
        <v>127</v>
      </c>
      <c r="C17" s="12" t="s">
        <v>515</v>
      </c>
      <c r="D17" s="75"/>
      <c r="E17" s="26"/>
    </row>
    <row r="18" spans="1:5" ht="14.15" customHeight="1">
      <c r="A18" s="26"/>
      <c r="B18" s="11" t="s">
        <v>131</v>
      </c>
      <c r="C18" s="12" t="s">
        <v>224</v>
      </c>
      <c r="D18" s="13">
        <v>686.22989236000012</v>
      </c>
      <c r="E18" s="26"/>
    </row>
    <row r="19" spans="1:5">
      <c r="A19" s="26"/>
      <c r="B19" s="26"/>
      <c r="C19" s="26"/>
      <c r="D19" s="26"/>
      <c r="E19" s="26"/>
    </row>
    <row r="20" spans="1:5">
      <c r="A20" s="26"/>
      <c r="B20" s="26"/>
      <c r="C20" s="26"/>
      <c r="D20" s="26"/>
      <c r="E20" s="26"/>
    </row>
  </sheetData>
  <mergeCells count="1">
    <mergeCell ref="B3:D3"/>
  </mergeCells>
  <pageMargins left="0.7" right="0.7" top="0.75" bottom="0.75" header="0.3" footer="0.3"/>
  <pageSetup paperSize="9" orientation="portrait" verticalDpi="0"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3"/>
  <sheetViews>
    <sheetView showGridLines="0" zoomScaleNormal="100" workbookViewId="0"/>
  </sheetViews>
  <sheetFormatPr defaultColWidth="9.1796875" defaultRowHeight="13"/>
  <cols>
    <col min="1" max="1" width="9.1796875" style="33"/>
    <col min="2" max="2" width="10.1796875" style="33" customWidth="1"/>
    <col min="3" max="3" width="58.453125" style="33" customWidth="1"/>
    <col min="4" max="11" width="20.81640625" style="33" bestFit="1" customWidth="1"/>
    <col min="12" max="16384" width="9.1796875" style="33"/>
  </cols>
  <sheetData>
    <row r="1" spans="1:11" s="462" customFormat="1" ht="16" customHeight="1">
      <c r="A1" s="463" t="s">
        <v>1212</v>
      </c>
      <c r="B1" s="463"/>
      <c r="C1" s="463"/>
      <c r="D1" s="464"/>
      <c r="E1" s="111"/>
      <c r="F1" s="465"/>
      <c r="G1" s="465"/>
    </row>
    <row r="2" spans="1:11" ht="14.5">
      <c r="B2" s="54"/>
      <c r="C2" s="26"/>
      <c r="D2" s="26"/>
      <c r="E2" s="26"/>
      <c r="F2" s="26"/>
      <c r="G2" s="26"/>
      <c r="H2" s="26"/>
      <c r="I2" s="26"/>
      <c r="J2" s="26"/>
      <c r="K2" s="26"/>
    </row>
    <row r="3" spans="1:11" s="148" customFormat="1" ht="21">
      <c r="A3" s="147"/>
      <c r="B3" s="483" t="s">
        <v>1202</v>
      </c>
      <c r="C3" s="498"/>
      <c r="D3" s="498"/>
      <c r="E3" s="147"/>
    </row>
    <row r="4" spans="1:11">
      <c r="B4" s="26"/>
      <c r="C4" s="26"/>
      <c r="D4" s="26"/>
      <c r="E4" s="26"/>
      <c r="F4" s="26"/>
      <c r="G4" s="26"/>
      <c r="H4" s="26"/>
      <c r="I4" s="26"/>
      <c r="J4" s="26"/>
      <c r="K4" s="26"/>
    </row>
    <row r="5" spans="1:11" ht="14.5">
      <c r="B5" s="26"/>
      <c r="C5" s="25" t="s">
        <v>225</v>
      </c>
      <c r="D5" s="586" t="s">
        <v>226</v>
      </c>
      <c r="E5" s="587"/>
      <c r="F5" s="26"/>
      <c r="G5" s="26"/>
      <c r="H5" s="26"/>
      <c r="I5" s="26"/>
      <c r="J5" s="26"/>
      <c r="K5" s="26"/>
    </row>
    <row r="6" spans="1:11">
      <c r="B6" s="26"/>
      <c r="C6" s="26"/>
      <c r="D6" s="26"/>
      <c r="E6" s="26"/>
      <c r="F6" s="26"/>
      <c r="G6" s="26"/>
      <c r="H6" s="26"/>
      <c r="I6" s="26"/>
      <c r="J6" s="26"/>
      <c r="K6" s="26"/>
    </row>
    <row r="7" spans="1:11" ht="15" customHeight="1">
      <c r="B7" s="450" t="s">
        <v>180</v>
      </c>
      <c r="C7" s="450"/>
      <c r="D7" s="248" t="s">
        <v>95</v>
      </c>
      <c r="E7" s="254" t="s">
        <v>95</v>
      </c>
      <c r="F7" s="254" t="s">
        <v>96</v>
      </c>
      <c r="G7" s="254" t="s">
        <v>97</v>
      </c>
      <c r="H7" s="254" t="s">
        <v>227</v>
      </c>
      <c r="I7" s="254" t="s">
        <v>227</v>
      </c>
      <c r="J7" s="254" t="s">
        <v>228</v>
      </c>
      <c r="K7" s="254" t="s">
        <v>229</v>
      </c>
    </row>
    <row r="8" spans="1:11" ht="14.5">
      <c r="B8" s="361"/>
      <c r="C8" s="361"/>
      <c r="D8" s="516"/>
      <c r="E8" s="588"/>
      <c r="F8" s="588"/>
      <c r="G8" s="589"/>
      <c r="H8" s="557" t="s">
        <v>230</v>
      </c>
      <c r="I8" s="588"/>
      <c r="J8" s="588"/>
      <c r="K8" s="589"/>
    </row>
    <row r="9" spans="1:11" ht="14.5">
      <c r="B9" s="455" t="s">
        <v>231</v>
      </c>
      <c r="C9" s="426" t="s">
        <v>232</v>
      </c>
      <c r="D9" s="249" t="s">
        <v>233</v>
      </c>
      <c r="E9" s="249" t="s">
        <v>234</v>
      </c>
      <c r="F9" s="249" t="s">
        <v>235</v>
      </c>
      <c r="G9" s="249" t="s">
        <v>236</v>
      </c>
      <c r="H9" s="249" t="s">
        <v>233</v>
      </c>
      <c r="I9" s="249" t="s">
        <v>234</v>
      </c>
      <c r="J9" s="249" t="s">
        <v>235</v>
      </c>
      <c r="K9" s="249" t="s">
        <v>236</v>
      </c>
    </row>
    <row r="10" spans="1:11" ht="14.5">
      <c r="B10" s="362" t="s">
        <v>237</v>
      </c>
      <c r="C10" s="363" t="s">
        <v>238</v>
      </c>
      <c r="D10" s="364">
        <v>12</v>
      </c>
      <c r="E10" s="364">
        <v>12</v>
      </c>
      <c r="F10" s="364">
        <v>12</v>
      </c>
      <c r="G10" s="364">
        <v>12</v>
      </c>
      <c r="H10" s="364">
        <v>12</v>
      </c>
      <c r="I10" s="364">
        <v>12</v>
      </c>
      <c r="J10" s="364">
        <v>12</v>
      </c>
      <c r="K10" s="364">
        <v>12</v>
      </c>
    </row>
    <row r="11" spans="1:11" ht="15" customHeight="1">
      <c r="B11" s="584" t="s">
        <v>239</v>
      </c>
      <c r="C11" s="585"/>
      <c r="D11" s="585"/>
      <c r="E11" s="585"/>
      <c r="F11" s="585"/>
      <c r="G11" s="585"/>
      <c r="H11" s="585"/>
      <c r="I11" s="585"/>
      <c r="J11" s="585"/>
      <c r="K11" s="585"/>
    </row>
    <row r="12" spans="1:11" ht="14.5">
      <c r="B12" s="153" t="s">
        <v>89</v>
      </c>
      <c r="C12" s="154" t="s">
        <v>240</v>
      </c>
      <c r="D12" s="474"/>
      <c r="E12" s="474"/>
      <c r="F12" s="474"/>
      <c r="G12" s="474"/>
      <c r="H12" s="155">
        <v>56556.233699897501</v>
      </c>
      <c r="I12" s="155">
        <v>53134.803590827491</v>
      </c>
      <c r="J12" s="155">
        <v>49029.3191264575</v>
      </c>
      <c r="K12" s="155">
        <v>45797.293457987493</v>
      </c>
    </row>
    <row r="13" spans="1:11" ht="15" customHeight="1">
      <c r="B13" s="584" t="s">
        <v>241</v>
      </c>
      <c r="C13" s="585"/>
      <c r="D13" s="585"/>
      <c r="E13" s="585"/>
      <c r="F13" s="585"/>
      <c r="G13" s="585"/>
      <c r="H13" s="585"/>
      <c r="I13" s="585"/>
      <c r="J13" s="585"/>
      <c r="K13" s="585"/>
    </row>
    <row r="14" spans="1:11" ht="29">
      <c r="B14" s="152" t="s">
        <v>91</v>
      </c>
      <c r="C14" s="156" t="s">
        <v>242</v>
      </c>
      <c r="D14" s="157">
        <v>1792.6731947541666</v>
      </c>
      <c r="E14" s="157">
        <v>2007.1787221283332</v>
      </c>
      <c r="F14" s="157">
        <v>1626.2824070200002</v>
      </c>
      <c r="G14" s="157">
        <v>1078.9056060024998</v>
      </c>
      <c r="H14" s="157">
        <v>268.9009792133333</v>
      </c>
      <c r="I14" s="157">
        <v>301.07680831916662</v>
      </c>
      <c r="J14" s="157">
        <v>243.94236105333331</v>
      </c>
      <c r="K14" s="157">
        <v>161.83584090083335</v>
      </c>
    </row>
    <row r="15" spans="1:11" ht="14.5">
      <c r="B15" s="152" t="s">
        <v>93</v>
      </c>
      <c r="C15" s="158" t="s">
        <v>243</v>
      </c>
      <c r="D15" s="157"/>
      <c r="E15" s="157"/>
      <c r="F15" s="157"/>
      <c r="G15" s="157"/>
      <c r="H15" s="157"/>
      <c r="I15" s="157"/>
      <c r="J15" s="157"/>
      <c r="K15" s="157"/>
    </row>
    <row r="16" spans="1:11" ht="14.5">
      <c r="B16" s="152" t="s">
        <v>109</v>
      </c>
      <c r="C16" s="158" t="s">
        <v>244</v>
      </c>
      <c r="D16" s="157">
        <v>1792.6731947541666</v>
      </c>
      <c r="E16" s="157">
        <v>2007.1787221283332</v>
      </c>
      <c r="F16" s="157">
        <v>1626.2824070200002</v>
      </c>
      <c r="G16" s="157">
        <v>1078.9056060024998</v>
      </c>
      <c r="H16" s="157">
        <v>268.9009792133333</v>
      </c>
      <c r="I16" s="157">
        <v>301.07680831916662</v>
      </c>
      <c r="J16" s="157">
        <v>243.94236105333331</v>
      </c>
      <c r="K16" s="157">
        <v>161.83584090083335</v>
      </c>
    </row>
    <row r="17" spans="2:11" ht="14.5">
      <c r="B17" s="152" t="s">
        <v>111</v>
      </c>
      <c r="C17" s="156" t="s">
        <v>245</v>
      </c>
      <c r="D17" s="157">
        <v>9141.4556863063699</v>
      </c>
      <c r="E17" s="157">
        <v>9535.2646611819164</v>
      </c>
      <c r="F17" s="157">
        <v>8487.2816560019419</v>
      </c>
      <c r="G17" s="157">
        <v>8403.5981433713059</v>
      </c>
      <c r="H17" s="157">
        <v>9141.4556863063699</v>
      </c>
      <c r="I17" s="157">
        <v>9535.2646611819164</v>
      </c>
      <c r="J17" s="157">
        <v>8487.2816560016945</v>
      </c>
      <c r="K17" s="157">
        <v>8403.5981433710585</v>
      </c>
    </row>
    <row r="18" spans="2:11" ht="29">
      <c r="B18" s="152" t="s">
        <v>113</v>
      </c>
      <c r="C18" s="158" t="s">
        <v>246</v>
      </c>
      <c r="D18" s="157"/>
      <c r="E18" s="157"/>
      <c r="F18" s="157"/>
      <c r="G18" s="157"/>
      <c r="H18" s="157"/>
      <c r="I18" s="157"/>
      <c r="J18" s="157"/>
      <c r="K18" s="157"/>
    </row>
    <row r="19" spans="2:11" ht="14.5">
      <c r="B19" s="152" t="s">
        <v>115</v>
      </c>
      <c r="C19" s="158" t="s">
        <v>247</v>
      </c>
      <c r="D19" s="157"/>
      <c r="E19" s="157"/>
      <c r="F19" s="157"/>
      <c r="G19" s="157"/>
      <c r="H19" s="157"/>
      <c r="I19" s="157"/>
      <c r="J19" s="157"/>
      <c r="K19" s="157"/>
    </row>
    <row r="20" spans="2:11" ht="14.5">
      <c r="B20" s="152" t="s">
        <v>127</v>
      </c>
      <c r="C20" s="158" t="s">
        <v>248</v>
      </c>
      <c r="D20" s="157">
        <v>9141.4556863063699</v>
      </c>
      <c r="E20" s="157">
        <v>9535.2646611819164</v>
      </c>
      <c r="F20" s="157">
        <v>8487.2816560019419</v>
      </c>
      <c r="G20" s="157">
        <v>8403.5981433713059</v>
      </c>
      <c r="H20" s="157">
        <v>9141.4556863063699</v>
      </c>
      <c r="I20" s="157">
        <v>9535.2646611819164</v>
      </c>
      <c r="J20" s="157">
        <v>8487.2816560016945</v>
      </c>
      <c r="K20" s="157">
        <v>8403.5981433710585</v>
      </c>
    </row>
    <row r="21" spans="2:11" ht="14.5">
      <c r="B21" s="152" t="s">
        <v>131</v>
      </c>
      <c r="C21" s="158" t="s">
        <v>249</v>
      </c>
      <c r="D21" s="475"/>
      <c r="E21" s="475"/>
      <c r="F21" s="475"/>
      <c r="G21" s="475"/>
      <c r="H21" s="157"/>
      <c r="I21" s="157"/>
      <c r="J21" s="157"/>
      <c r="K21" s="157"/>
    </row>
    <row r="22" spans="2:11" ht="14.5">
      <c r="B22" s="152" t="s">
        <v>135</v>
      </c>
      <c r="C22" s="156" t="s">
        <v>250</v>
      </c>
      <c r="D22" s="157">
        <v>40558.459555828704</v>
      </c>
      <c r="E22" s="157">
        <v>39824.899179612104</v>
      </c>
      <c r="F22" s="157">
        <v>37879.747445348672</v>
      </c>
      <c r="G22" s="157">
        <v>35840.545440844369</v>
      </c>
      <c r="H22" s="157">
        <v>11093.743704412869</v>
      </c>
      <c r="I22" s="157">
        <v>11061.246764786742</v>
      </c>
      <c r="J22" s="157">
        <v>10260.34386135649</v>
      </c>
      <c r="K22" s="157">
        <v>9393.9365131618015</v>
      </c>
    </row>
    <row r="23" spans="2:11" ht="29">
      <c r="B23" s="152" t="s">
        <v>139</v>
      </c>
      <c r="C23" s="158" t="s">
        <v>251</v>
      </c>
      <c r="D23" s="157">
        <v>7520.2879369114844</v>
      </c>
      <c r="E23" s="157">
        <v>7602.9067333997764</v>
      </c>
      <c r="F23" s="157">
        <v>7040.8911096919301</v>
      </c>
      <c r="G23" s="157">
        <v>6416.7935578742017</v>
      </c>
      <c r="H23" s="157">
        <v>7520.2879369114844</v>
      </c>
      <c r="I23" s="157">
        <v>7602.9067333997764</v>
      </c>
      <c r="J23" s="157">
        <v>7040.8911096919937</v>
      </c>
      <c r="K23" s="157">
        <v>6416.7935578742654</v>
      </c>
    </row>
    <row r="24" spans="2:11" ht="14.5">
      <c r="B24" s="152" t="s">
        <v>143</v>
      </c>
      <c r="C24" s="158" t="s">
        <v>252</v>
      </c>
      <c r="D24" s="157"/>
      <c r="E24" s="157"/>
      <c r="F24" s="157"/>
      <c r="G24" s="157"/>
      <c r="H24" s="157"/>
      <c r="I24" s="157"/>
      <c r="J24" s="157"/>
      <c r="K24" s="157"/>
    </row>
    <row r="25" spans="2:11" ht="14.5">
      <c r="B25" s="152" t="s">
        <v>146</v>
      </c>
      <c r="C25" s="158" t="s">
        <v>253</v>
      </c>
      <c r="D25" s="157">
        <v>33038.171618917222</v>
      </c>
      <c r="E25" s="157">
        <v>32221.992446212331</v>
      </c>
      <c r="F25" s="157">
        <v>30838.856335656739</v>
      </c>
      <c r="G25" s="157">
        <v>29423.751882970169</v>
      </c>
      <c r="H25" s="157">
        <v>3573.4557675013834</v>
      </c>
      <c r="I25" s="157">
        <v>3458.3400313869652</v>
      </c>
      <c r="J25" s="157">
        <v>3219.452751664498</v>
      </c>
      <c r="K25" s="157">
        <v>2977.142955287537</v>
      </c>
    </row>
    <row r="26" spans="2:11" ht="14.5">
      <c r="B26" s="152" t="s">
        <v>148</v>
      </c>
      <c r="C26" s="156" t="s">
        <v>254</v>
      </c>
      <c r="D26" s="157">
        <v>1345.3170132929954</v>
      </c>
      <c r="E26" s="157">
        <v>2494.9836163626114</v>
      </c>
      <c r="F26" s="157">
        <v>2976.0607992862829</v>
      </c>
      <c r="G26" s="157">
        <v>3784.402014647751</v>
      </c>
      <c r="H26" s="157">
        <v>1345.3170132929954</v>
      </c>
      <c r="I26" s="157">
        <v>2494.9836163626114</v>
      </c>
      <c r="J26" s="157">
        <v>2976.0607992862479</v>
      </c>
      <c r="K26" s="157">
        <v>3784.4020146477164</v>
      </c>
    </row>
    <row r="27" spans="2:11" ht="14.5">
      <c r="B27" s="152" t="s">
        <v>162</v>
      </c>
      <c r="C27" s="156" t="s">
        <v>255</v>
      </c>
      <c r="D27" s="157">
        <v>5706.5821337928683</v>
      </c>
      <c r="E27" s="157">
        <v>6068.036741739068</v>
      </c>
      <c r="F27" s="157">
        <v>6271.0872251908922</v>
      </c>
      <c r="G27" s="157">
        <v>5330.651580479449</v>
      </c>
      <c r="H27" s="157">
        <v>91.143742476677659</v>
      </c>
      <c r="I27" s="157">
        <v>88.158145666113001</v>
      </c>
      <c r="J27" s="157">
        <v>88.958186904992175</v>
      </c>
      <c r="K27" s="157">
        <v>94.029108964432254</v>
      </c>
    </row>
    <row r="28" spans="2:11" ht="14.5">
      <c r="B28" s="151" t="s">
        <v>168</v>
      </c>
      <c r="C28" s="159" t="s">
        <v>256</v>
      </c>
      <c r="D28" s="476"/>
      <c r="E28" s="476"/>
      <c r="F28" s="476"/>
      <c r="G28" s="476"/>
      <c r="H28" s="157">
        <v>21940.561125702243</v>
      </c>
      <c r="I28" s="157">
        <v>23480.72999631655</v>
      </c>
      <c r="J28" s="157">
        <v>22056.586864602759</v>
      </c>
      <c r="K28" s="157">
        <v>21837.801621045841</v>
      </c>
    </row>
    <row r="29" spans="2:11" ht="15" customHeight="1">
      <c r="B29" s="584" t="s">
        <v>257</v>
      </c>
      <c r="C29" s="585"/>
      <c r="D29" s="585"/>
      <c r="E29" s="585"/>
      <c r="F29" s="585"/>
      <c r="G29" s="585"/>
      <c r="H29" s="585"/>
      <c r="I29" s="585"/>
      <c r="J29" s="585"/>
      <c r="K29" s="585"/>
    </row>
    <row r="30" spans="2:11" ht="14.5">
      <c r="B30" s="152" t="s">
        <v>170</v>
      </c>
      <c r="C30" s="156" t="s">
        <v>258</v>
      </c>
      <c r="D30" s="157"/>
      <c r="E30" s="157"/>
      <c r="F30" s="157"/>
      <c r="G30" s="157"/>
      <c r="H30" s="157"/>
      <c r="I30" s="157"/>
      <c r="J30" s="157"/>
      <c r="K30" s="157"/>
    </row>
    <row r="31" spans="2:11" ht="14.5">
      <c r="B31" s="152" t="s">
        <v>173</v>
      </c>
      <c r="C31" s="156" t="s">
        <v>259</v>
      </c>
      <c r="D31" s="157">
        <v>10772.895370872006</v>
      </c>
      <c r="E31" s="157">
        <v>11066.189955680147</v>
      </c>
      <c r="F31" s="157">
        <v>9840.3156620017744</v>
      </c>
      <c r="G31" s="157">
        <v>9690.9753948033049</v>
      </c>
      <c r="H31" s="157">
        <v>9204.3534564341189</v>
      </c>
      <c r="I31" s="157">
        <v>9375.3132407713874</v>
      </c>
      <c r="J31" s="157">
        <v>8367.0051180069568</v>
      </c>
      <c r="K31" s="157">
        <v>8020.8077846040442</v>
      </c>
    </row>
    <row r="32" spans="2:11" ht="14.5">
      <c r="B32" s="152" t="s">
        <v>175</v>
      </c>
      <c r="C32" s="156" t="s">
        <v>260</v>
      </c>
      <c r="D32" s="157">
        <v>2205.601946189613</v>
      </c>
      <c r="E32" s="157">
        <v>2895.8561511799071</v>
      </c>
      <c r="F32" s="157">
        <v>4968.2629778283945</v>
      </c>
      <c r="G32" s="157">
        <v>4902.6127185861596</v>
      </c>
      <c r="H32" s="157">
        <v>2205.601946189613</v>
      </c>
      <c r="I32" s="157">
        <v>2735.0887023861683</v>
      </c>
      <c r="J32" s="157">
        <v>4968.2629778279661</v>
      </c>
      <c r="K32" s="157">
        <v>4902.6127185857313</v>
      </c>
    </row>
    <row r="33" spans="2:11" ht="58">
      <c r="B33" s="152" t="s">
        <v>261</v>
      </c>
      <c r="C33" s="156" t="s">
        <v>262</v>
      </c>
      <c r="D33" s="475"/>
      <c r="E33" s="475"/>
      <c r="F33" s="475"/>
      <c r="G33" s="475"/>
      <c r="H33" s="157"/>
      <c r="I33" s="157"/>
      <c r="J33" s="157"/>
      <c r="K33" s="157"/>
    </row>
    <row r="34" spans="2:11" ht="14.5">
      <c r="B34" s="152" t="s">
        <v>263</v>
      </c>
      <c r="C34" s="156" t="s">
        <v>264</v>
      </c>
      <c r="D34" s="475"/>
      <c r="E34" s="475"/>
      <c r="F34" s="475"/>
      <c r="G34" s="475"/>
      <c r="H34" s="157"/>
      <c r="I34" s="157"/>
      <c r="J34" s="157"/>
      <c r="K34" s="157"/>
    </row>
    <row r="35" spans="2:11" ht="14.5">
      <c r="B35" s="151" t="s">
        <v>177</v>
      </c>
      <c r="C35" s="159" t="s">
        <v>265</v>
      </c>
      <c r="D35" s="157">
        <v>12978.497317061618</v>
      </c>
      <c r="E35" s="157">
        <v>13962.046106860054</v>
      </c>
      <c r="F35" s="157">
        <v>14808.57863983017</v>
      </c>
      <c r="G35" s="157">
        <v>14593.588113389465</v>
      </c>
      <c r="H35" s="157">
        <v>11409.955402623731</v>
      </c>
      <c r="I35" s="157">
        <v>12110.401943157556</v>
      </c>
      <c r="J35" s="157">
        <v>13335.268095834923</v>
      </c>
      <c r="K35" s="157">
        <v>12923.420503189776</v>
      </c>
    </row>
    <row r="36" spans="2:11" ht="14.5">
      <c r="B36" s="152" t="s">
        <v>266</v>
      </c>
      <c r="C36" s="158" t="s">
        <v>267</v>
      </c>
      <c r="D36" s="157"/>
      <c r="E36" s="157"/>
      <c r="F36" s="157"/>
      <c r="G36" s="157"/>
      <c r="H36" s="157"/>
      <c r="I36" s="157"/>
      <c r="J36" s="157"/>
      <c r="K36" s="157"/>
    </row>
    <row r="37" spans="2:11" ht="14.5">
      <c r="B37" s="152" t="s">
        <v>268</v>
      </c>
      <c r="C37" s="158" t="s">
        <v>269</v>
      </c>
      <c r="D37" s="157"/>
      <c r="E37" s="157"/>
      <c r="F37" s="157"/>
      <c r="G37" s="157"/>
      <c r="H37" s="157"/>
      <c r="I37" s="157"/>
      <c r="J37" s="157"/>
      <c r="K37" s="157"/>
    </row>
    <row r="38" spans="2:11" ht="14.5">
      <c r="B38" s="152" t="s">
        <v>270</v>
      </c>
      <c r="C38" s="158" t="s">
        <v>271</v>
      </c>
      <c r="D38" s="157">
        <v>12978.497317061618</v>
      </c>
      <c r="E38" s="157">
        <v>13962.046106860054</v>
      </c>
      <c r="F38" s="157">
        <v>14808.578639830106</v>
      </c>
      <c r="G38" s="157">
        <v>14593.588113389404</v>
      </c>
      <c r="H38" s="157">
        <v>11409.955402623729</v>
      </c>
      <c r="I38" s="157">
        <v>12110.401943157554</v>
      </c>
      <c r="J38" s="157">
        <v>13335.268095834921</v>
      </c>
      <c r="K38" s="157">
        <v>12923.420503189776</v>
      </c>
    </row>
    <row r="39" spans="2:11" ht="15" customHeight="1">
      <c r="B39" s="584" t="s">
        <v>272</v>
      </c>
      <c r="C39" s="585"/>
      <c r="D39" s="585"/>
      <c r="E39" s="585"/>
      <c r="F39" s="585"/>
      <c r="G39" s="585"/>
      <c r="H39" s="585"/>
      <c r="I39" s="585"/>
      <c r="J39" s="585"/>
      <c r="K39" s="585"/>
    </row>
    <row r="40" spans="2:11" ht="14.5">
      <c r="B40" s="151" t="s">
        <v>273</v>
      </c>
      <c r="C40" s="159" t="s">
        <v>274</v>
      </c>
      <c r="D40" s="476"/>
      <c r="E40" s="476"/>
      <c r="F40" s="476"/>
      <c r="G40" s="476"/>
      <c r="H40" s="157">
        <v>56556.233699894583</v>
      </c>
      <c r="I40" s="157">
        <v>52743.202285716136</v>
      </c>
      <c r="J40" s="157">
        <v>49029.319126453251</v>
      </c>
      <c r="K40" s="157">
        <v>45797.293457984342</v>
      </c>
    </row>
    <row r="41" spans="2:11" ht="14.5">
      <c r="B41" s="151" t="s">
        <v>205</v>
      </c>
      <c r="C41" s="159" t="s">
        <v>275</v>
      </c>
      <c r="D41" s="476"/>
      <c r="E41" s="476"/>
      <c r="F41" s="476"/>
      <c r="G41" s="476"/>
      <c r="H41" s="157">
        <v>10954.473312776636</v>
      </c>
      <c r="I41" s="157">
        <v>12167.693400283128</v>
      </c>
      <c r="J41" s="157">
        <v>10129.071686186759</v>
      </c>
      <c r="K41" s="157">
        <v>9898.2664455765789</v>
      </c>
    </row>
    <row r="42" spans="2:11" ht="14.5">
      <c r="B42" s="151" t="s">
        <v>209</v>
      </c>
      <c r="C42" s="159" t="s">
        <v>276</v>
      </c>
      <c r="D42" s="476"/>
      <c r="E42" s="476"/>
      <c r="F42" s="476"/>
      <c r="G42" s="476"/>
      <c r="H42" s="160">
        <v>6.3655212500000005</v>
      </c>
      <c r="I42" s="160">
        <v>5.363537833333333</v>
      </c>
      <c r="J42" s="160">
        <v>6.0399125525281958</v>
      </c>
      <c r="K42" s="160">
        <v>5.4391167636558118</v>
      </c>
    </row>
    <row r="43" spans="2:11">
      <c r="B43" s="26"/>
      <c r="C43" s="26"/>
      <c r="D43" s="26"/>
      <c r="E43" s="26"/>
      <c r="F43" s="26"/>
      <c r="G43" s="26"/>
      <c r="H43" s="26"/>
      <c r="I43" s="26"/>
      <c r="J43" s="26"/>
      <c r="K43" s="26"/>
    </row>
  </sheetData>
  <mergeCells count="8">
    <mergeCell ref="B3:D3"/>
    <mergeCell ref="B29:K29"/>
    <mergeCell ref="B39:K39"/>
    <mergeCell ref="D5:E5"/>
    <mergeCell ref="D8:G8"/>
    <mergeCell ref="H8:K8"/>
    <mergeCell ref="B11:K11"/>
    <mergeCell ref="B13:K13"/>
  </mergeCells>
  <pageMargins left="0.7" right="0.7" top="0.75" bottom="0.75" header="0.3" footer="0.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7"/>
  <sheetViews>
    <sheetView showGridLines="0" zoomScaleNormal="100" workbookViewId="0"/>
  </sheetViews>
  <sheetFormatPr defaultColWidth="9.1796875" defaultRowHeight="13"/>
  <cols>
    <col min="1" max="1" width="8.81640625" style="85" customWidth="1"/>
    <col min="2" max="2" width="8.1796875" style="85" customWidth="1"/>
    <col min="3" max="3" width="43.1796875" style="85" customWidth="1"/>
    <col min="4" max="4" width="21.81640625" style="96" customWidth="1"/>
    <col min="5" max="5" width="20.81640625" style="96" customWidth="1"/>
    <col min="6" max="7" width="20.1796875" style="96" customWidth="1"/>
    <col min="8" max="8" width="19.81640625" style="96" customWidth="1"/>
    <col min="9" max="11" width="15" style="85" customWidth="1"/>
    <col min="12" max="16384" width="9.1796875" style="85"/>
  </cols>
  <sheetData>
    <row r="1" spans="1:11" s="462" customFormat="1" ht="16" customHeight="1">
      <c r="A1" s="463" t="s">
        <v>1212</v>
      </c>
      <c r="B1" s="463"/>
      <c r="C1" s="463"/>
      <c r="D1" s="464"/>
      <c r="E1" s="111"/>
      <c r="F1" s="465"/>
      <c r="G1" s="465"/>
    </row>
    <row r="2" spans="1:11">
      <c r="A2" s="83"/>
      <c r="B2" s="83"/>
      <c r="C2" s="83"/>
      <c r="I2" s="83"/>
      <c r="J2" s="83"/>
      <c r="K2" s="83"/>
    </row>
    <row r="3" spans="1:11" s="144" customFormat="1" ht="21">
      <c r="A3" s="143"/>
      <c r="B3" s="538" t="s">
        <v>32</v>
      </c>
      <c r="C3" s="489"/>
      <c r="D3" s="489"/>
      <c r="E3" s="489"/>
      <c r="F3" s="149"/>
      <c r="G3" s="149"/>
      <c r="H3" s="149"/>
      <c r="I3" s="143"/>
      <c r="J3" s="143"/>
      <c r="K3" s="143"/>
    </row>
    <row r="4" spans="1:11" ht="14.5">
      <c r="A4" s="83"/>
      <c r="B4" s="601" t="s">
        <v>277</v>
      </c>
      <c r="C4" s="602"/>
      <c r="I4" s="83"/>
      <c r="J4" s="83"/>
      <c r="K4" s="83"/>
    </row>
    <row r="5" spans="1:11">
      <c r="A5" s="83"/>
      <c r="B5" s="83"/>
      <c r="C5" s="83"/>
      <c r="I5" s="83"/>
      <c r="J5" s="83"/>
      <c r="K5" s="83"/>
    </row>
    <row r="6" spans="1:11" ht="13.5" customHeight="1">
      <c r="A6" s="83"/>
      <c r="B6" s="273" t="s">
        <v>180</v>
      </c>
      <c r="C6" s="414"/>
      <c r="D6" s="428" t="s">
        <v>88</v>
      </c>
      <c r="E6" s="365" t="s">
        <v>95</v>
      </c>
      <c r="F6" s="365" t="s">
        <v>96</v>
      </c>
      <c r="G6" s="365" t="s">
        <v>97</v>
      </c>
      <c r="H6" s="365" t="s">
        <v>98</v>
      </c>
      <c r="I6" s="83"/>
      <c r="J6" s="83"/>
      <c r="K6" s="83"/>
    </row>
    <row r="7" spans="1:11" ht="14.5">
      <c r="A7" s="83"/>
      <c r="B7" s="603" t="s">
        <v>278</v>
      </c>
      <c r="C7" s="604"/>
      <c r="D7" s="605" t="s">
        <v>279</v>
      </c>
      <c r="E7" s="606"/>
      <c r="F7" s="606"/>
      <c r="G7" s="607"/>
      <c r="H7" s="366" t="s">
        <v>280</v>
      </c>
      <c r="I7" s="83"/>
      <c r="J7" s="83"/>
      <c r="K7" s="83"/>
    </row>
    <row r="8" spans="1:11" ht="14.5">
      <c r="A8" s="83"/>
      <c r="B8" s="608"/>
      <c r="C8" s="609"/>
      <c r="D8" s="428" t="s">
        <v>281</v>
      </c>
      <c r="E8" s="365" t="s">
        <v>282</v>
      </c>
      <c r="F8" s="365" t="s">
        <v>283</v>
      </c>
      <c r="G8" s="365" t="s">
        <v>284</v>
      </c>
      <c r="H8" s="367"/>
      <c r="I8" s="83"/>
      <c r="J8" s="83"/>
      <c r="K8" s="83"/>
    </row>
    <row r="9" spans="1:11" ht="14.5">
      <c r="A9" s="83"/>
      <c r="B9" s="590" t="s">
        <v>285</v>
      </c>
      <c r="C9" s="591"/>
      <c r="D9" s="97"/>
      <c r="E9" s="97"/>
      <c r="F9" s="97"/>
      <c r="G9" s="97"/>
      <c r="H9" s="97"/>
      <c r="I9" s="83"/>
      <c r="J9" s="83"/>
      <c r="K9" s="83"/>
    </row>
    <row r="10" spans="1:11" ht="14.5">
      <c r="A10" s="83"/>
      <c r="B10" s="89" t="s">
        <v>89</v>
      </c>
      <c r="C10" s="51" t="s">
        <v>286</v>
      </c>
      <c r="D10" s="92">
        <v>19710</v>
      </c>
      <c r="E10" s="92"/>
      <c r="F10" s="92"/>
      <c r="G10" s="92"/>
      <c r="H10" s="90">
        <v>19710</v>
      </c>
      <c r="I10" s="83"/>
      <c r="J10" s="83"/>
      <c r="K10" s="83"/>
    </row>
    <row r="11" spans="1:11" ht="14.5">
      <c r="A11" s="83"/>
      <c r="B11" s="89" t="s">
        <v>91</v>
      </c>
      <c r="C11" s="51" t="s">
        <v>287</v>
      </c>
      <c r="D11" s="92">
        <v>19710</v>
      </c>
      <c r="E11" s="92"/>
      <c r="F11" s="92"/>
      <c r="G11" s="92"/>
      <c r="H11" s="90">
        <v>19710</v>
      </c>
      <c r="I11" s="83"/>
      <c r="J11" s="83"/>
      <c r="K11" s="83"/>
    </row>
    <row r="12" spans="1:11" ht="14.5">
      <c r="A12" s="83"/>
      <c r="B12" s="89" t="s">
        <v>93</v>
      </c>
      <c r="C12" s="51" t="s">
        <v>288</v>
      </c>
      <c r="D12" s="98"/>
      <c r="E12" s="92"/>
      <c r="F12" s="92"/>
      <c r="G12" s="92"/>
      <c r="H12" s="92"/>
      <c r="I12" s="83"/>
      <c r="J12" s="83"/>
      <c r="K12" s="83"/>
    </row>
    <row r="13" spans="1:11" ht="14.5">
      <c r="A13" s="83"/>
      <c r="B13" s="89" t="s">
        <v>109</v>
      </c>
      <c r="C13" s="51" t="s">
        <v>289</v>
      </c>
      <c r="D13" s="98"/>
      <c r="E13" s="90">
        <v>11929.510321768987</v>
      </c>
      <c r="F13" s="90">
        <v>213.31920462683098</v>
      </c>
      <c r="G13" s="90">
        <v>1679.1513931349621</v>
      </c>
      <c r="H13" s="90">
        <v>12000.556490571407</v>
      </c>
      <c r="I13" s="83"/>
      <c r="J13" s="83"/>
      <c r="K13" s="83"/>
    </row>
    <row r="14" spans="1:11" ht="14.5">
      <c r="A14" s="83"/>
      <c r="B14" s="89" t="s">
        <v>111</v>
      </c>
      <c r="C14" s="51" t="s">
        <v>290</v>
      </c>
      <c r="D14" s="98"/>
      <c r="E14" s="92"/>
      <c r="F14" s="92"/>
      <c r="G14" s="92"/>
      <c r="H14" s="92"/>
      <c r="I14" s="83"/>
      <c r="J14" s="83"/>
      <c r="K14" s="83"/>
    </row>
    <row r="15" spans="1:11" ht="14.5">
      <c r="A15" s="83"/>
      <c r="B15" s="89" t="s">
        <v>113</v>
      </c>
      <c r="C15" s="51" t="s">
        <v>291</v>
      </c>
      <c r="D15" s="98"/>
      <c r="E15" s="90">
        <v>11929.510321768987</v>
      </c>
      <c r="F15" s="90">
        <v>213.31920462683098</v>
      </c>
      <c r="G15" s="90">
        <v>1679.1513931349621</v>
      </c>
      <c r="H15" s="90">
        <v>12000.556490571407</v>
      </c>
      <c r="I15" s="83"/>
      <c r="J15" s="83"/>
      <c r="K15" s="83"/>
    </row>
    <row r="16" spans="1:11" ht="14.5">
      <c r="A16" s="83"/>
      <c r="B16" s="89" t="s">
        <v>115</v>
      </c>
      <c r="C16" s="51" t="s">
        <v>292</v>
      </c>
      <c r="D16" s="98"/>
      <c r="E16" s="90">
        <v>36259.917333637626</v>
      </c>
      <c r="F16" s="90">
        <v>39844.356435055503</v>
      </c>
      <c r="G16" s="90">
        <v>188406.72249120934</v>
      </c>
      <c r="H16" s="90">
        <v>208328.90070873708</v>
      </c>
      <c r="I16" s="83"/>
      <c r="J16" s="83"/>
      <c r="K16" s="83"/>
    </row>
    <row r="17" spans="1:11" ht="14.5">
      <c r="A17" s="83"/>
      <c r="B17" s="89" t="s">
        <v>127</v>
      </c>
      <c r="C17" s="51" t="s">
        <v>293</v>
      </c>
      <c r="D17" s="98"/>
      <c r="E17" s="92"/>
      <c r="F17" s="92"/>
      <c r="G17" s="92"/>
      <c r="H17" s="92"/>
      <c r="I17" s="83"/>
      <c r="J17" s="83"/>
      <c r="K17" s="83"/>
    </row>
    <row r="18" spans="1:11" ht="14.5">
      <c r="A18" s="83"/>
      <c r="B18" s="89" t="s">
        <v>131</v>
      </c>
      <c r="C18" s="51" t="s">
        <v>294</v>
      </c>
      <c r="D18" s="98"/>
      <c r="E18" s="90">
        <v>36259.917333637626</v>
      </c>
      <c r="F18" s="90">
        <v>39844.356435055503</v>
      </c>
      <c r="G18" s="90">
        <v>188406.72249120934</v>
      </c>
      <c r="H18" s="90">
        <v>208328.90070873708</v>
      </c>
      <c r="I18" s="83"/>
      <c r="J18" s="83"/>
      <c r="K18" s="83"/>
    </row>
    <row r="19" spans="1:11" ht="14.5">
      <c r="A19" s="83"/>
      <c r="B19" s="89" t="s">
        <v>135</v>
      </c>
      <c r="C19" s="51" t="s">
        <v>295</v>
      </c>
      <c r="D19" s="98"/>
      <c r="E19" s="92"/>
      <c r="F19" s="92"/>
      <c r="G19" s="92"/>
      <c r="H19" s="92"/>
      <c r="I19" s="83"/>
      <c r="J19" s="83"/>
      <c r="K19" s="83"/>
    </row>
    <row r="20" spans="1:11" ht="14.5">
      <c r="A20" s="83"/>
      <c r="B20" s="89" t="s">
        <v>139</v>
      </c>
      <c r="C20" s="51" t="s">
        <v>296</v>
      </c>
      <c r="D20" s="90">
        <v>156.209548524653</v>
      </c>
      <c r="E20" s="90">
        <v>2305.8983591167871</v>
      </c>
      <c r="F20" s="90"/>
      <c r="G20" s="90">
        <v>554.63517255407601</v>
      </c>
      <c r="H20" s="90">
        <v>554.63517255407601</v>
      </c>
      <c r="I20" s="83"/>
      <c r="J20" s="83"/>
      <c r="K20" s="83"/>
    </row>
    <row r="21" spans="1:11" ht="14.5">
      <c r="A21" s="83"/>
      <c r="B21" s="89" t="s">
        <v>143</v>
      </c>
      <c r="C21" s="51" t="s">
        <v>297</v>
      </c>
      <c r="D21" s="90">
        <v>156.209548524653</v>
      </c>
      <c r="E21" s="98"/>
      <c r="F21" s="98"/>
      <c r="G21" s="98"/>
      <c r="H21" s="98"/>
      <c r="I21" s="83"/>
      <c r="J21" s="83"/>
      <c r="K21" s="83"/>
    </row>
    <row r="22" spans="1:11" ht="29">
      <c r="A22" s="83"/>
      <c r="B22" s="89" t="s">
        <v>146</v>
      </c>
      <c r="C22" s="51" t="s">
        <v>298</v>
      </c>
      <c r="D22" s="98"/>
      <c r="E22" s="90">
        <v>2305.8983591167871</v>
      </c>
      <c r="F22" s="92"/>
      <c r="G22" s="90">
        <v>554.63517255407601</v>
      </c>
      <c r="H22" s="90">
        <v>554.63517255407601</v>
      </c>
      <c r="I22" s="83"/>
      <c r="J22" s="83"/>
      <c r="K22" s="83"/>
    </row>
    <row r="23" spans="1:11" ht="14.5">
      <c r="A23" s="83"/>
      <c r="B23" s="89" t="s">
        <v>148</v>
      </c>
      <c r="C23" s="51" t="s">
        <v>299</v>
      </c>
      <c r="D23" s="98"/>
      <c r="E23" s="98"/>
      <c r="F23" s="98"/>
      <c r="G23" s="98"/>
      <c r="H23" s="90">
        <v>240594.09237186259</v>
      </c>
      <c r="I23" s="83"/>
      <c r="J23" s="83"/>
      <c r="K23" s="83"/>
    </row>
    <row r="24" spans="1:11" ht="14.5">
      <c r="A24" s="83"/>
      <c r="B24" s="592" t="s">
        <v>300</v>
      </c>
      <c r="C24" s="593"/>
      <c r="D24" s="593"/>
      <c r="E24" s="593"/>
      <c r="F24" s="593"/>
      <c r="G24" s="593"/>
      <c r="H24" s="594"/>
      <c r="I24" s="83"/>
      <c r="J24" s="83"/>
      <c r="K24" s="83"/>
    </row>
    <row r="25" spans="1:11" ht="14.5">
      <c r="A25" s="83"/>
      <c r="B25" s="89" t="s">
        <v>162</v>
      </c>
      <c r="C25" s="51" t="s">
        <v>240</v>
      </c>
      <c r="D25" s="98"/>
      <c r="E25" s="98"/>
      <c r="F25" s="98"/>
      <c r="G25" s="98"/>
      <c r="H25" s="90">
        <v>1156.0200418008001</v>
      </c>
      <c r="I25" s="83"/>
      <c r="J25" s="83"/>
      <c r="K25" s="83"/>
    </row>
    <row r="26" spans="1:11" ht="29">
      <c r="A26" s="83"/>
      <c r="B26" s="89" t="s">
        <v>301</v>
      </c>
      <c r="C26" s="51" t="s">
        <v>302</v>
      </c>
      <c r="D26" s="98"/>
      <c r="E26" s="92"/>
      <c r="F26" s="92"/>
      <c r="G26" s="92"/>
      <c r="H26" s="92"/>
      <c r="I26" s="83"/>
      <c r="J26" s="83"/>
      <c r="K26" s="83"/>
    </row>
    <row r="27" spans="1:11" ht="29">
      <c r="A27" s="83"/>
      <c r="B27" s="89" t="s">
        <v>168</v>
      </c>
      <c r="C27" s="51" t="s">
        <v>303</v>
      </c>
      <c r="D27" s="98"/>
      <c r="E27" s="92"/>
      <c r="F27" s="92"/>
      <c r="G27" s="92"/>
      <c r="H27" s="92"/>
      <c r="I27" s="83"/>
      <c r="J27" s="83"/>
      <c r="K27" s="83"/>
    </row>
    <row r="28" spans="1:11" ht="14.5">
      <c r="A28" s="83"/>
      <c r="B28" s="89" t="s">
        <v>170</v>
      </c>
      <c r="C28" s="51" t="s">
        <v>304</v>
      </c>
      <c r="D28" s="98"/>
      <c r="E28" s="90">
        <v>32493.511619464411</v>
      </c>
      <c r="F28" s="90">
        <v>32964.186230827065</v>
      </c>
      <c r="G28" s="90">
        <v>162501.84305203983</v>
      </c>
      <c r="H28" s="90">
        <v>148410.41381628165</v>
      </c>
      <c r="I28" s="83"/>
      <c r="J28" s="83"/>
      <c r="K28" s="83"/>
    </row>
    <row r="29" spans="1:11" ht="58">
      <c r="A29" s="83"/>
      <c r="B29" s="89" t="s">
        <v>173</v>
      </c>
      <c r="C29" s="51" t="s">
        <v>305</v>
      </c>
      <c r="D29" s="98"/>
      <c r="E29" s="92"/>
      <c r="F29" s="92"/>
      <c r="G29" s="92"/>
      <c r="H29" s="92"/>
      <c r="I29" s="83"/>
      <c r="J29" s="83"/>
      <c r="K29" s="83"/>
    </row>
    <row r="30" spans="1:11" ht="43.5">
      <c r="A30" s="83"/>
      <c r="B30" s="89" t="s">
        <v>175</v>
      </c>
      <c r="C30" s="51" t="s">
        <v>306</v>
      </c>
      <c r="D30" s="98"/>
      <c r="E30" s="90">
        <v>4250.2218696349792</v>
      </c>
      <c r="F30" s="90">
        <v>792.55785600620106</v>
      </c>
      <c r="G30" s="90">
        <v>1662.868019441973</v>
      </c>
      <c r="H30" s="90">
        <v>2484.1691344085707</v>
      </c>
      <c r="I30" s="83"/>
      <c r="J30" s="83"/>
      <c r="K30" s="83"/>
    </row>
    <row r="31" spans="1:11" ht="58">
      <c r="A31" s="83"/>
      <c r="B31" s="89" t="s">
        <v>177</v>
      </c>
      <c r="C31" s="51" t="s">
        <v>307</v>
      </c>
      <c r="D31" s="98"/>
      <c r="E31" s="90">
        <v>17084.302840892044</v>
      </c>
      <c r="F31" s="90">
        <v>28705.279660729269</v>
      </c>
      <c r="G31" s="90">
        <v>160800.88999928968</v>
      </c>
      <c r="H31" s="90">
        <v>141854.56063764985</v>
      </c>
      <c r="I31" s="83"/>
      <c r="J31" s="83"/>
      <c r="K31" s="83"/>
    </row>
    <row r="32" spans="1:11" ht="43.5">
      <c r="A32" s="83"/>
      <c r="B32" s="89" t="s">
        <v>204</v>
      </c>
      <c r="C32" s="51" t="s">
        <v>308</v>
      </c>
      <c r="D32" s="98"/>
      <c r="E32" s="90">
        <v>8918.1802044813649</v>
      </c>
      <c r="F32" s="90">
        <v>11700.876134546017</v>
      </c>
      <c r="G32" s="90">
        <v>88604.935562785089</v>
      </c>
      <c r="H32" s="90">
        <v>67902.736285324005</v>
      </c>
      <c r="I32" s="83"/>
      <c r="J32" s="83"/>
      <c r="K32" s="83"/>
    </row>
    <row r="33" spans="1:11" ht="14.5">
      <c r="A33" s="83"/>
      <c r="B33" s="89" t="s">
        <v>205</v>
      </c>
      <c r="C33" s="51" t="s">
        <v>309</v>
      </c>
      <c r="D33" s="98"/>
      <c r="E33" s="92"/>
      <c r="F33" s="92"/>
      <c r="G33" s="92"/>
      <c r="H33" s="92"/>
      <c r="I33" s="83"/>
      <c r="J33" s="83"/>
      <c r="K33" s="83"/>
    </row>
    <row r="34" spans="1:11" ht="43.5">
      <c r="A34" s="83"/>
      <c r="B34" s="89" t="s">
        <v>209</v>
      </c>
      <c r="C34" s="51" t="s">
        <v>310</v>
      </c>
      <c r="D34" s="98"/>
      <c r="E34" s="92"/>
      <c r="F34" s="92"/>
      <c r="G34" s="92"/>
      <c r="H34" s="92"/>
      <c r="I34" s="83"/>
      <c r="J34" s="83"/>
      <c r="K34" s="83"/>
    </row>
    <row r="35" spans="1:11" ht="72.5">
      <c r="A35" s="83"/>
      <c r="B35" s="89" t="s">
        <v>217</v>
      </c>
      <c r="C35" s="51" t="s">
        <v>311</v>
      </c>
      <c r="D35" s="98"/>
      <c r="E35" s="90">
        <v>11158.986908937388</v>
      </c>
      <c r="F35" s="90">
        <v>3466.348714091589</v>
      </c>
      <c r="G35" s="90">
        <v>38.085033308185999</v>
      </c>
      <c r="H35" s="90">
        <v>4071.6840442231978</v>
      </c>
      <c r="I35" s="83"/>
      <c r="J35" s="83"/>
      <c r="K35" s="83"/>
    </row>
    <row r="36" spans="1:11" ht="14.5">
      <c r="A36" s="83"/>
      <c r="B36" s="89" t="s">
        <v>219</v>
      </c>
      <c r="C36" s="51" t="s">
        <v>312</v>
      </c>
      <c r="D36" s="98"/>
      <c r="E36" s="92"/>
      <c r="F36" s="92"/>
      <c r="G36" s="92"/>
      <c r="H36" s="92"/>
      <c r="I36" s="83"/>
      <c r="J36" s="83"/>
      <c r="K36" s="83"/>
    </row>
    <row r="37" spans="1:11" ht="14.5">
      <c r="A37" s="83"/>
      <c r="B37" s="89" t="s">
        <v>220</v>
      </c>
      <c r="C37" s="51" t="s">
        <v>313</v>
      </c>
      <c r="D37" s="92"/>
      <c r="E37" s="90">
        <v>13694.29387512</v>
      </c>
      <c r="F37" s="90">
        <v>170.40682408000001</v>
      </c>
      <c r="G37" s="90">
        <v>12588.898316950001</v>
      </c>
      <c r="H37" s="90">
        <v>14044.159912480001</v>
      </c>
      <c r="I37" s="83"/>
      <c r="J37" s="83"/>
      <c r="K37" s="83"/>
    </row>
    <row r="38" spans="1:11" ht="14.5">
      <c r="A38" s="83"/>
      <c r="B38" s="89" t="s">
        <v>221</v>
      </c>
      <c r="C38" s="51" t="s">
        <v>314</v>
      </c>
      <c r="D38" s="98"/>
      <c r="E38" s="98"/>
      <c r="F38" s="98"/>
      <c r="G38" s="92"/>
      <c r="H38" s="92"/>
      <c r="I38" s="83"/>
      <c r="J38" s="83"/>
      <c r="K38" s="83"/>
    </row>
    <row r="39" spans="1:11" ht="43.5">
      <c r="A39" s="83"/>
      <c r="B39" s="89" t="s">
        <v>222</v>
      </c>
      <c r="C39" s="51" t="s">
        <v>315</v>
      </c>
      <c r="D39" s="98"/>
      <c r="E39" s="595">
        <v>546.76544345000002</v>
      </c>
      <c r="F39" s="596"/>
      <c r="G39" s="597"/>
      <c r="H39" s="92">
        <v>464.75062693249998</v>
      </c>
      <c r="I39" s="83"/>
      <c r="J39" s="83"/>
      <c r="K39" s="83"/>
    </row>
    <row r="40" spans="1:11" ht="14.5">
      <c r="A40" s="83"/>
      <c r="B40" s="89" t="s">
        <v>223</v>
      </c>
      <c r="C40" s="51" t="s">
        <v>316</v>
      </c>
      <c r="D40" s="98"/>
      <c r="E40" s="598"/>
      <c r="F40" s="599"/>
      <c r="G40" s="600"/>
      <c r="H40" s="92"/>
      <c r="I40" s="83"/>
      <c r="J40" s="83"/>
      <c r="K40" s="83"/>
    </row>
    <row r="41" spans="1:11" ht="29">
      <c r="A41" s="83"/>
      <c r="B41" s="89" t="s">
        <v>317</v>
      </c>
      <c r="C41" s="51" t="s">
        <v>318</v>
      </c>
      <c r="D41" s="98"/>
      <c r="E41" s="595">
        <v>11928.732875360478</v>
      </c>
      <c r="F41" s="596"/>
      <c r="G41" s="597"/>
      <c r="H41" s="90">
        <v>596.43664376802394</v>
      </c>
      <c r="I41" s="83"/>
      <c r="J41" s="83"/>
      <c r="K41" s="83"/>
    </row>
    <row r="42" spans="1:11" ht="29">
      <c r="A42" s="83"/>
      <c r="B42" s="89" t="s">
        <v>319</v>
      </c>
      <c r="C42" s="51" t="s">
        <v>320</v>
      </c>
      <c r="D42" s="98"/>
      <c r="E42" s="90">
        <v>1218.7955563068799</v>
      </c>
      <c r="F42" s="90">
        <v>170.406824083446</v>
      </c>
      <c r="G42" s="90">
        <v>12588.898316945668</v>
      </c>
      <c r="H42" s="90">
        <v>12982.972641775994</v>
      </c>
      <c r="I42" s="83"/>
      <c r="J42" s="83"/>
      <c r="K42" s="83"/>
    </row>
    <row r="43" spans="1:11" ht="14.5">
      <c r="A43" s="83"/>
      <c r="B43" s="89" t="s">
        <v>321</v>
      </c>
      <c r="C43" s="51" t="s">
        <v>322</v>
      </c>
      <c r="D43" s="98"/>
      <c r="E43" s="90">
        <v>65383.987752554116</v>
      </c>
      <c r="F43" s="92"/>
      <c r="G43" s="92"/>
      <c r="H43" s="90">
        <v>3269.1993876277061</v>
      </c>
      <c r="I43" s="83"/>
      <c r="J43" s="83"/>
      <c r="K43" s="83"/>
    </row>
    <row r="44" spans="1:11" ht="14.5">
      <c r="A44" s="83"/>
      <c r="B44" s="89" t="s">
        <v>323</v>
      </c>
      <c r="C44" s="51" t="s">
        <v>324</v>
      </c>
      <c r="D44" s="98"/>
      <c r="E44" s="98"/>
      <c r="F44" s="98"/>
      <c r="G44" s="98"/>
      <c r="H44" s="90">
        <v>166879.79315818666</v>
      </c>
      <c r="I44" s="83"/>
      <c r="J44" s="83"/>
      <c r="K44" s="83"/>
    </row>
    <row r="45" spans="1:11" ht="14.5">
      <c r="A45" s="83"/>
      <c r="B45" s="89" t="s">
        <v>325</v>
      </c>
      <c r="C45" s="51" t="s">
        <v>326</v>
      </c>
      <c r="D45" s="98"/>
      <c r="E45" s="98"/>
      <c r="F45" s="98"/>
      <c r="G45" s="98"/>
      <c r="H45" s="99">
        <v>1.4417199999999999</v>
      </c>
      <c r="I45" s="83"/>
      <c r="J45" s="83"/>
      <c r="K45" s="83"/>
    </row>
    <row r="46" spans="1:11">
      <c r="A46" s="83"/>
      <c r="B46" s="83"/>
      <c r="C46" s="83"/>
      <c r="I46" s="83"/>
      <c r="J46" s="83"/>
      <c r="K46" s="83"/>
    </row>
    <row r="47" spans="1:11">
      <c r="A47" s="83"/>
      <c r="B47" s="83"/>
      <c r="C47" s="83"/>
      <c r="I47" s="83"/>
      <c r="J47" s="83"/>
      <c r="K47" s="83"/>
    </row>
  </sheetData>
  <mergeCells count="10">
    <mergeCell ref="B3:E3"/>
    <mergeCell ref="B4:C4"/>
    <mergeCell ref="B7:C7"/>
    <mergeCell ref="D7:G7"/>
    <mergeCell ref="B8:C8"/>
    <mergeCell ref="B9:C9"/>
    <mergeCell ref="B24:H24"/>
    <mergeCell ref="E39:G39"/>
    <mergeCell ref="E40:G40"/>
    <mergeCell ref="E41:G41"/>
  </mergeCells>
  <pageMargins left="0.7" right="0.7" top="0.75" bottom="0.75" header="0.3" footer="0.3"/>
  <pageSetup paperSize="9" orientation="portrait" verticalDpi="0"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
  <sheetViews>
    <sheetView showGridLines="0" workbookViewId="0"/>
  </sheetViews>
  <sheetFormatPr defaultColWidth="9.1796875" defaultRowHeight="14.5"/>
  <cols>
    <col min="1" max="1" width="9.1796875" style="61"/>
    <col min="2" max="2" width="15.453125" style="61" customWidth="1"/>
    <col min="3" max="3" width="38.54296875" style="61" customWidth="1"/>
    <col min="4" max="4" width="56.1796875" style="61" customWidth="1"/>
    <col min="5" max="16384" width="9.1796875" style="61"/>
  </cols>
  <sheetData>
    <row r="1" spans="1:7" s="462" customFormat="1" ht="16" customHeight="1">
      <c r="A1" s="463" t="s">
        <v>1212</v>
      </c>
      <c r="B1" s="463"/>
      <c r="C1" s="463"/>
      <c r="D1" s="464"/>
      <c r="E1" s="111"/>
      <c r="F1" s="465"/>
      <c r="G1" s="465"/>
    </row>
    <row r="3" spans="1:7" ht="21">
      <c r="B3" s="612" t="s">
        <v>1203</v>
      </c>
      <c r="C3" s="612"/>
      <c r="D3" s="612"/>
    </row>
    <row r="4" spans="1:7" ht="21">
      <c r="B4" s="613" t="s">
        <v>1132</v>
      </c>
      <c r="C4" s="613"/>
      <c r="D4" s="613"/>
    </row>
    <row r="6" spans="1:7">
      <c r="B6" s="368" t="s">
        <v>578</v>
      </c>
      <c r="C6" s="610" t="s">
        <v>579</v>
      </c>
      <c r="D6" s="611"/>
    </row>
    <row r="7" spans="1:7" ht="65">
      <c r="B7" s="56" t="s">
        <v>580</v>
      </c>
      <c r="C7" s="57" t="s">
        <v>581</v>
      </c>
      <c r="D7" s="57" t="s">
        <v>582</v>
      </c>
    </row>
    <row r="8" spans="1:7" ht="26">
      <c r="B8" s="56" t="s">
        <v>583</v>
      </c>
      <c r="C8" s="57" t="s">
        <v>584</v>
      </c>
      <c r="D8" s="57" t="s">
        <v>585</v>
      </c>
    </row>
    <row r="9" spans="1:7" ht="169">
      <c r="B9" s="58" t="s">
        <v>586</v>
      </c>
      <c r="C9" s="57" t="s">
        <v>587</v>
      </c>
      <c r="D9" s="57" t="s">
        <v>588</v>
      </c>
    </row>
    <row r="10" spans="1:7" ht="65">
      <c r="B10" s="56" t="s">
        <v>589</v>
      </c>
      <c r="C10" s="57" t="s">
        <v>590</v>
      </c>
      <c r="D10" s="57" t="s">
        <v>591</v>
      </c>
    </row>
    <row r="11" spans="1:7" ht="65">
      <c r="B11" s="58" t="s">
        <v>592</v>
      </c>
      <c r="C11" s="57" t="s">
        <v>593</v>
      </c>
      <c r="D11" s="57" t="s">
        <v>594</v>
      </c>
    </row>
    <row r="12" spans="1:7" ht="52">
      <c r="B12" s="56" t="s">
        <v>595</v>
      </c>
      <c r="C12" s="59" t="s">
        <v>596</v>
      </c>
      <c r="D12" s="57" t="s">
        <v>597</v>
      </c>
    </row>
    <row r="13" spans="1:7" ht="52">
      <c r="B13" s="56" t="s">
        <v>598</v>
      </c>
      <c r="C13" s="57" t="s">
        <v>599</v>
      </c>
      <c r="D13" s="57" t="s">
        <v>81</v>
      </c>
    </row>
  </sheetData>
  <mergeCells count="3">
    <mergeCell ref="C6:D6"/>
    <mergeCell ref="B3:D3"/>
    <mergeCell ref="B4:D4"/>
  </mergeCells>
  <pageMargins left="0.7" right="0.7" top="0.75" bottom="0.75" header="0.3" footer="0.3"/>
  <pageSetup paperSize="9" orientation="portrait" verticalDpi="0"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2"/>
  <sheetViews>
    <sheetView showGridLines="0" topLeftCell="A13" zoomScale="95" workbookViewId="0">
      <selection activeCell="B59" sqref="B59"/>
    </sheetView>
  </sheetViews>
  <sheetFormatPr defaultColWidth="9.1796875" defaultRowHeight="14.5"/>
  <cols>
    <col min="1" max="1" width="9.1796875" style="61"/>
    <col min="2" max="2" width="102.54296875" style="61" bestFit="1" customWidth="1"/>
    <col min="3" max="3" width="11.81640625" style="61" bestFit="1" customWidth="1"/>
    <col min="4" max="16384" width="9.1796875" style="61"/>
  </cols>
  <sheetData>
    <row r="1" spans="1:7" s="462" customFormat="1" ht="16" customHeight="1">
      <c r="A1" s="463" t="s">
        <v>1212</v>
      </c>
      <c r="B1" s="463"/>
      <c r="C1" s="463"/>
      <c r="D1" s="464"/>
      <c r="E1" s="111"/>
      <c r="F1" s="465"/>
      <c r="G1" s="465"/>
    </row>
    <row r="3" spans="1:7" s="150" customFormat="1" ht="21">
      <c r="B3" s="2" t="s">
        <v>1214</v>
      </c>
      <c r="C3" s="2"/>
      <c r="D3" s="2"/>
      <c r="E3" s="2"/>
      <c r="F3" s="2"/>
      <c r="G3" s="2"/>
    </row>
    <row r="5" spans="1:7">
      <c r="B5" s="1" t="s">
        <v>600</v>
      </c>
      <c r="G5" s="100"/>
    </row>
    <row r="7" spans="1:7" ht="15.5">
      <c r="B7" s="369" t="s">
        <v>601</v>
      </c>
      <c r="C7" s="370"/>
      <c r="D7" s="371"/>
      <c r="E7" s="371"/>
      <c r="F7" s="371"/>
      <c r="G7" s="371"/>
    </row>
    <row r="8" spans="1:7" ht="15.5">
      <c r="B8" s="372" t="s">
        <v>180</v>
      </c>
      <c r="C8" s="373" t="s">
        <v>224</v>
      </c>
      <c r="D8" s="373" t="s">
        <v>602</v>
      </c>
      <c r="E8" s="373" t="s">
        <v>603</v>
      </c>
      <c r="F8" s="373" t="s">
        <v>604</v>
      </c>
      <c r="G8" s="373" t="s">
        <v>605</v>
      </c>
    </row>
    <row r="9" spans="1:7">
      <c r="B9" s="180" t="s">
        <v>606</v>
      </c>
      <c r="C9" s="177">
        <v>28650.531418658004</v>
      </c>
      <c r="D9" s="177">
        <v>10202.007720116739</v>
      </c>
      <c r="E9" s="177">
        <v>5745.9530748567277</v>
      </c>
      <c r="F9" s="177">
        <v>12452.750661261889</v>
      </c>
      <c r="G9" s="177">
        <v>249.81996242264802</v>
      </c>
    </row>
    <row r="10" spans="1:7">
      <c r="B10" s="180" t="s">
        <v>607</v>
      </c>
      <c r="C10" s="178">
        <v>12316.720732750226</v>
      </c>
      <c r="D10" s="177">
        <v>12316.720732750226</v>
      </c>
      <c r="E10" s="177" t="s">
        <v>608</v>
      </c>
      <c r="F10" s="177" t="s">
        <v>608</v>
      </c>
      <c r="G10" s="178" t="s">
        <v>608</v>
      </c>
    </row>
    <row r="11" spans="1:7">
      <c r="B11" s="180" t="s">
        <v>609</v>
      </c>
      <c r="C11" s="177">
        <v>10185.160992667608</v>
      </c>
      <c r="D11" s="177">
        <v>6751.6042938971332</v>
      </c>
      <c r="E11" s="177">
        <v>608.60702816668697</v>
      </c>
      <c r="F11" s="177">
        <v>2824.9496706037885</v>
      </c>
      <c r="G11" s="177" t="s">
        <v>608</v>
      </c>
    </row>
    <row r="12" spans="1:7">
      <c r="B12" s="180" t="s">
        <v>610</v>
      </c>
      <c r="C12" s="177">
        <v>6000.069334091193</v>
      </c>
      <c r="D12" s="177">
        <v>6000.069334091193</v>
      </c>
      <c r="E12" s="177" t="s">
        <v>608</v>
      </c>
      <c r="F12" s="177" t="s">
        <v>608</v>
      </c>
      <c r="G12" s="177" t="s">
        <v>608</v>
      </c>
    </row>
    <row r="13" spans="1:7" ht="15.5">
      <c r="B13" s="60" t="s">
        <v>611</v>
      </c>
      <c r="C13" s="179">
        <v>57152.482478167032</v>
      </c>
      <c r="D13" s="179">
        <v>35270.402080855289</v>
      </c>
      <c r="E13" s="179">
        <v>6354.5601030234147</v>
      </c>
      <c r="F13" s="179">
        <v>15277.700331865677</v>
      </c>
      <c r="G13" s="179">
        <v>249.81996242264802</v>
      </c>
    </row>
    <row r="14" spans="1:7">
      <c r="E14" s="100"/>
    </row>
    <row r="16" spans="1:7">
      <c r="B16" s="1" t="s">
        <v>612</v>
      </c>
    </row>
    <row r="18" spans="2:6">
      <c r="B18" s="374" t="s">
        <v>1215</v>
      </c>
      <c r="C18" s="375" t="s">
        <v>613</v>
      </c>
      <c r="D18" s="375" t="s">
        <v>614</v>
      </c>
    </row>
    <row r="19" spans="2:6">
      <c r="B19" s="63" t="s">
        <v>604</v>
      </c>
      <c r="C19" s="175">
        <v>192513.8602421025</v>
      </c>
      <c r="D19" s="64">
        <v>0.72715963688135954</v>
      </c>
    </row>
    <row r="20" spans="2:6">
      <c r="B20" s="63" t="s">
        <v>615</v>
      </c>
      <c r="C20" s="175">
        <v>19264.923159173999</v>
      </c>
      <c r="D20" s="64">
        <v>7.2767095893018621E-2</v>
      </c>
    </row>
    <row r="21" spans="2:6">
      <c r="B21" s="63" t="s">
        <v>603</v>
      </c>
      <c r="C21" s="175">
        <v>15919.654480764359</v>
      </c>
      <c r="D21" s="64">
        <v>6.0131411613435805E-2</v>
      </c>
    </row>
    <row r="22" spans="2:6">
      <c r="B22" s="63" t="s">
        <v>616</v>
      </c>
      <c r="C22" s="175">
        <v>11814.29496247</v>
      </c>
      <c r="D22" s="64">
        <v>4.462472688519778E-2</v>
      </c>
    </row>
    <row r="23" spans="2:6">
      <c r="B23" s="63" t="s">
        <v>43</v>
      </c>
      <c r="C23" s="175">
        <v>10431</v>
      </c>
      <c r="D23" s="64">
        <v>3.9399771854196249E-2</v>
      </c>
    </row>
    <row r="24" spans="2:6">
      <c r="B24" s="63" t="s">
        <v>617</v>
      </c>
      <c r="C24" s="175">
        <v>5428.4937542592015</v>
      </c>
      <c r="D24" s="64">
        <v>2.0504401824344917E-2</v>
      </c>
    </row>
    <row r="25" spans="2:6">
      <c r="B25" s="63" t="s">
        <v>618</v>
      </c>
      <c r="C25" s="175">
        <v>2597.9221417589993</v>
      </c>
      <c r="D25" s="64">
        <v>9.8128213671047331E-3</v>
      </c>
    </row>
    <row r="26" spans="2:6">
      <c r="B26" s="63" t="s">
        <v>619</v>
      </c>
      <c r="C26" s="175">
        <v>2397.5773301999998</v>
      </c>
      <c r="D26" s="64">
        <v>9.0560828120671982E-3</v>
      </c>
    </row>
    <row r="27" spans="2:6">
      <c r="B27" s="63" t="s">
        <v>620</v>
      </c>
      <c r="C27" s="175">
        <v>4379.9998450759995</v>
      </c>
      <c r="D27" s="64">
        <v>1.654405086927517E-2</v>
      </c>
    </row>
    <row r="28" spans="2:6">
      <c r="B28" s="65" t="s">
        <v>224</v>
      </c>
      <c r="C28" s="176">
        <f>(SUM(C19:C27))</f>
        <v>264747.72591580503</v>
      </c>
      <c r="D28" s="66">
        <f>SUM(D19:D27)</f>
        <v>1</v>
      </c>
    </row>
    <row r="30" spans="2:6">
      <c r="B30" s="1" t="s">
        <v>621</v>
      </c>
      <c r="C30" s="1"/>
      <c r="D30" s="1"/>
      <c r="E30" s="1"/>
      <c r="F30" s="1"/>
    </row>
    <row r="32" spans="2:6">
      <c r="B32" s="374" t="s">
        <v>1216</v>
      </c>
      <c r="C32" s="375" t="s">
        <v>613</v>
      </c>
      <c r="D32" s="375" t="s">
        <v>614</v>
      </c>
    </row>
    <row r="33" spans="2:5">
      <c r="B33" s="67" t="s">
        <v>622</v>
      </c>
      <c r="C33" s="175">
        <v>227945.06492146157</v>
      </c>
      <c r="D33" s="68">
        <v>0.86098969928056224</v>
      </c>
    </row>
    <row r="34" spans="2:5">
      <c r="B34" s="67" t="s">
        <v>623</v>
      </c>
      <c r="C34" s="175">
        <v>13849.266717449997</v>
      </c>
      <c r="D34" s="68">
        <v>5.2311182917787712E-2</v>
      </c>
    </row>
    <row r="35" spans="2:5">
      <c r="B35" s="67" t="s">
        <v>624</v>
      </c>
      <c r="C35" s="175">
        <v>11049.917486929269</v>
      </c>
      <c r="D35" s="68">
        <v>4.1737535039086095E-2</v>
      </c>
    </row>
    <row r="36" spans="2:5">
      <c r="B36" s="67" t="s">
        <v>625</v>
      </c>
      <c r="C36" s="175">
        <v>7283.4968518879068</v>
      </c>
      <c r="D36" s="68">
        <v>2.751108371825715E-2</v>
      </c>
    </row>
    <row r="37" spans="2:5">
      <c r="B37" s="67" t="s">
        <v>626</v>
      </c>
      <c r="C37" s="175">
        <v>2958.7615098461429</v>
      </c>
      <c r="D37" s="68">
        <v>1.1175776863092259E-2</v>
      </c>
    </row>
    <row r="38" spans="2:5">
      <c r="B38" s="69" t="s">
        <v>627</v>
      </c>
      <c r="C38" s="175">
        <v>1661.21842823</v>
      </c>
      <c r="D38" s="68">
        <v>6.2747221812145077E-3</v>
      </c>
    </row>
    <row r="39" spans="2:5">
      <c r="B39" s="65" t="s">
        <v>224</v>
      </c>
      <c r="C39" s="176">
        <f>SUM(C33:C38)</f>
        <v>264747.72591580485</v>
      </c>
      <c r="D39" s="66">
        <f>SUM(D33:D38)</f>
        <v>0.99999999999999989</v>
      </c>
    </row>
    <row r="41" spans="2:5">
      <c r="B41" s="1" t="s">
        <v>628</v>
      </c>
      <c r="C41" s="1"/>
      <c r="D41" s="1"/>
      <c r="E41" s="1"/>
    </row>
    <row r="43" spans="2:5">
      <c r="B43" s="376" t="s">
        <v>1217</v>
      </c>
      <c r="C43" s="374" t="s">
        <v>613</v>
      </c>
      <c r="D43" s="374" t="s">
        <v>614</v>
      </c>
    </row>
    <row r="44" spans="2:5">
      <c r="B44" s="67" t="s">
        <v>629</v>
      </c>
      <c r="C44" s="181">
        <v>93568.323606472535</v>
      </c>
      <c r="D44" s="68">
        <v>0.35342446581100811</v>
      </c>
    </row>
    <row r="45" spans="2:5">
      <c r="B45" s="67" t="s">
        <v>630</v>
      </c>
      <c r="C45" s="181">
        <v>69778.274714355008</v>
      </c>
      <c r="D45" s="68">
        <v>0.26356515234637334</v>
      </c>
    </row>
    <row r="46" spans="2:5">
      <c r="B46" s="67" t="s">
        <v>631</v>
      </c>
      <c r="C46" s="181">
        <v>33541.344424985713</v>
      </c>
      <c r="D46" s="68">
        <v>0.12669171872566917</v>
      </c>
    </row>
    <row r="47" spans="2:5">
      <c r="B47" s="67" t="s">
        <v>632</v>
      </c>
      <c r="C47" s="181">
        <v>36636.296820012292</v>
      </c>
      <c r="D47" s="68">
        <v>0.13838191317142182</v>
      </c>
    </row>
    <row r="48" spans="2:5">
      <c r="B48" s="67" t="s">
        <v>633</v>
      </c>
      <c r="C48" s="181">
        <v>12856.686237469999</v>
      </c>
      <c r="D48" s="68">
        <v>4.8562027088227697E-2</v>
      </c>
    </row>
    <row r="49" spans="2:4">
      <c r="B49" s="67" t="s">
        <v>634</v>
      </c>
      <c r="C49" s="182">
        <v>12002.417336103001</v>
      </c>
      <c r="D49" s="68">
        <v>4.5335299083626546E-2</v>
      </c>
    </row>
    <row r="50" spans="2:4">
      <c r="B50" s="67" t="s">
        <v>635</v>
      </c>
      <c r="C50" s="181">
        <v>6118.4927632500003</v>
      </c>
      <c r="D50" s="68">
        <v>2.311065276230476E-2</v>
      </c>
    </row>
    <row r="51" spans="2:4">
      <c r="B51" s="67" t="s">
        <v>636</v>
      </c>
      <c r="C51" s="181">
        <v>245.89001315640007</v>
      </c>
      <c r="D51" s="68">
        <v>9.2877101136875511E-4</v>
      </c>
    </row>
    <row r="52" spans="2:4">
      <c r="B52" s="70" t="s">
        <v>224</v>
      </c>
      <c r="C52" s="176">
        <f>SUM(C44:C51)</f>
        <v>264747.72591580491</v>
      </c>
      <c r="D52" s="66">
        <f>SUM(D44:D51)</f>
        <v>1.0000000000000002</v>
      </c>
    </row>
  </sheetData>
  <pageMargins left="0.7" right="0.7" top="0.75" bottom="0.75" header="0.3" footer="0.3"/>
  <pageSetup paperSize="9"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3"/>
  <sheetViews>
    <sheetView showGridLines="0" workbookViewId="0">
      <selection activeCell="A3" sqref="A3:XFD3"/>
    </sheetView>
  </sheetViews>
  <sheetFormatPr defaultColWidth="9.1796875" defaultRowHeight="13.5"/>
  <cols>
    <col min="1" max="1" width="7.54296875" style="104" customWidth="1"/>
    <col min="2" max="2" width="7" style="104" customWidth="1"/>
    <col min="3" max="3" width="55.1796875" style="104" customWidth="1"/>
    <col min="4" max="4" width="25.1796875" style="104" customWidth="1"/>
    <col min="5" max="5" width="19.1796875" style="115" customWidth="1"/>
    <col min="6" max="6" width="12.81640625" style="104" customWidth="1"/>
    <col min="7" max="8" width="12.1796875" style="104" customWidth="1"/>
    <col min="9" max="9" width="0" style="104" hidden="1" customWidth="1"/>
    <col min="10" max="16384" width="9.1796875" style="104"/>
  </cols>
  <sheetData>
    <row r="1" spans="1:20" s="462" customFormat="1" ht="16" customHeight="1">
      <c r="A1" s="463" t="s">
        <v>1212</v>
      </c>
      <c r="B1" s="463"/>
      <c r="C1" s="463"/>
      <c r="D1" s="464"/>
      <c r="E1" s="111"/>
      <c r="F1" s="465"/>
      <c r="G1" s="465"/>
    </row>
    <row r="2" spans="1:20">
      <c r="A2" s="103"/>
      <c r="B2" s="103"/>
      <c r="C2" s="103"/>
      <c r="D2" s="103"/>
      <c r="E2" s="111"/>
      <c r="F2" s="103"/>
      <c r="G2" s="103"/>
      <c r="H2" s="117"/>
      <c r="I2" s="117"/>
    </row>
    <row r="3" spans="1:20" s="33" customFormat="1" ht="21">
      <c r="A3" s="26"/>
      <c r="B3" s="483" t="s">
        <v>1177</v>
      </c>
      <c r="C3" s="484"/>
      <c r="D3" s="484"/>
      <c r="E3" s="484"/>
      <c r="F3" s="484"/>
      <c r="G3" s="484"/>
      <c r="H3" s="484"/>
      <c r="I3" s="484"/>
      <c r="J3" s="26"/>
      <c r="K3" s="26"/>
      <c r="L3" s="26"/>
      <c r="M3" s="26"/>
      <c r="N3" s="26"/>
      <c r="O3" s="26"/>
      <c r="P3" s="26"/>
      <c r="Q3" s="26"/>
      <c r="R3" s="26"/>
      <c r="S3" s="26"/>
      <c r="T3" s="26"/>
    </row>
    <row r="4" spans="1:20" ht="21">
      <c r="A4" s="229"/>
      <c r="B4" s="219"/>
      <c r="C4" s="220"/>
      <c r="D4" s="220"/>
      <c r="E4" s="111"/>
      <c r="F4" s="229"/>
      <c r="G4" s="229"/>
      <c r="H4" s="117"/>
      <c r="I4" s="117"/>
    </row>
    <row r="5" spans="1:20">
      <c r="A5" s="103"/>
      <c r="B5" s="103"/>
      <c r="C5" s="103"/>
      <c r="D5" s="103"/>
      <c r="E5" s="111"/>
      <c r="F5" s="103"/>
      <c r="G5" s="103"/>
      <c r="H5" s="117"/>
      <c r="I5" s="117"/>
    </row>
    <row r="6" spans="1:20" ht="14.5">
      <c r="A6" s="103"/>
      <c r="B6" s="251" t="s">
        <v>180</v>
      </c>
      <c r="C6" s="267"/>
      <c r="D6" s="250" t="s">
        <v>870</v>
      </c>
      <c r="E6" s="249" t="s">
        <v>96</v>
      </c>
      <c r="F6" s="103"/>
      <c r="G6" s="103"/>
      <c r="H6" s="117"/>
      <c r="I6" s="117"/>
    </row>
    <row r="7" spans="1:20" ht="43.5">
      <c r="A7" s="103"/>
      <c r="B7" s="267"/>
      <c r="C7" s="267"/>
      <c r="D7" s="250" t="s">
        <v>871</v>
      </c>
      <c r="E7" s="249" t="s">
        <v>872</v>
      </c>
      <c r="F7" s="103"/>
      <c r="G7" s="103"/>
      <c r="H7" s="117"/>
      <c r="I7" s="117"/>
    </row>
    <row r="8" spans="1:20" ht="14.5">
      <c r="A8" s="103"/>
      <c r="B8" s="235"/>
      <c r="C8" s="235"/>
      <c r="D8" s="234" t="s">
        <v>873</v>
      </c>
      <c r="E8" s="113"/>
      <c r="F8" s="103"/>
      <c r="G8" s="103"/>
      <c r="H8" s="117"/>
      <c r="I8" s="117"/>
    </row>
    <row r="9" spans="1:20" ht="14.5">
      <c r="A9" s="103"/>
      <c r="B9" s="485" t="s">
        <v>874</v>
      </c>
      <c r="C9" s="482"/>
      <c r="D9" s="479"/>
      <c r="E9" s="480"/>
      <c r="F9" s="103"/>
      <c r="G9" s="103"/>
      <c r="H9" s="117"/>
      <c r="I9" s="117"/>
    </row>
    <row r="10" spans="1:20" ht="14.5">
      <c r="A10" s="103"/>
      <c r="B10" s="118">
        <v>1</v>
      </c>
      <c r="C10" s="12" t="s">
        <v>875</v>
      </c>
      <c r="D10" s="13">
        <v>5548.7259830000003</v>
      </c>
      <c r="E10" s="113"/>
      <c r="F10" s="103"/>
      <c r="G10" s="103"/>
      <c r="H10" s="117"/>
      <c r="I10" s="117"/>
    </row>
    <row r="11" spans="1:20" ht="14.5">
      <c r="A11" s="103"/>
      <c r="B11" s="118">
        <v>2</v>
      </c>
      <c r="C11" s="12" t="s">
        <v>876</v>
      </c>
      <c r="D11" s="13">
        <v>13381.290424000001</v>
      </c>
      <c r="E11" s="113"/>
      <c r="F11" s="103"/>
      <c r="G11" s="103"/>
      <c r="H11" s="117"/>
      <c r="I11" s="117"/>
    </row>
    <row r="12" spans="1:20" ht="14.5">
      <c r="A12" s="103"/>
      <c r="B12" s="118">
        <v>3</v>
      </c>
      <c r="C12" s="12" t="s">
        <v>877</v>
      </c>
      <c r="D12" s="13">
        <v>47795.877399999998</v>
      </c>
      <c r="E12" s="113"/>
      <c r="F12" s="103"/>
      <c r="G12" s="103"/>
      <c r="H12" s="117"/>
      <c r="I12" s="117"/>
    </row>
    <row r="13" spans="1:20" ht="14.5">
      <c r="A13" s="103"/>
      <c r="B13" s="118">
        <v>4</v>
      </c>
      <c r="C13" s="12" t="s">
        <v>878</v>
      </c>
      <c r="D13" s="13">
        <v>46923.230491000002</v>
      </c>
      <c r="E13" s="113"/>
      <c r="F13" s="103"/>
      <c r="G13" s="103"/>
      <c r="H13" s="117"/>
      <c r="I13" s="117"/>
    </row>
    <row r="14" spans="1:20" ht="14.5">
      <c r="A14" s="103"/>
      <c r="B14" s="118">
        <v>5</v>
      </c>
      <c r="C14" s="12" t="s">
        <v>879</v>
      </c>
      <c r="D14" s="13">
        <v>23630.805011</v>
      </c>
      <c r="E14" s="113"/>
      <c r="F14" s="103"/>
      <c r="G14" s="103"/>
      <c r="H14" s="117"/>
      <c r="I14" s="117"/>
    </row>
    <row r="15" spans="1:20" ht="14.5">
      <c r="A15" s="103"/>
      <c r="B15" s="118">
        <v>6</v>
      </c>
      <c r="C15" s="12" t="s">
        <v>880</v>
      </c>
      <c r="D15" s="13">
        <v>163723.45233299999</v>
      </c>
      <c r="E15" s="113"/>
      <c r="F15" s="103"/>
      <c r="G15" s="103"/>
      <c r="H15" s="117"/>
      <c r="I15" s="117"/>
    </row>
    <row r="16" spans="1:20" ht="14.5">
      <c r="A16" s="103"/>
      <c r="B16" s="118">
        <v>7</v>
      </c>
      <c r="C16" s="12" t="s">
        <v>881</v>
      </c>
      <c r="D16" s="13">
        <v>6453.0945279999996</v>
      </c>
      <c r="E16" s="113"/>
      <c r="F16" s="103"/>
      <c r="G16" s="103"/>
      <c r="H16" s="117"/>
      <c r="I16" s="117"/>
    </row>
    <row r="17" spans="1:9" ht="14.5">
      <c r="A17" s="103"/>
      <c r="B17" s="118">
        <v>8</v>
      </c>
      <c r="C17" s="12" t="s">
        <v>882</v>
      </c>
      <c r="D17" s="13">
        <v>0.05</v>
      </c>
      <c r="E17" s="113"/>
      <c r="F17" s="103"/>
      <c r="G17" s="103"/>
      <c r="H17" s="117"/>
      <c r="I17" s="117"/>
    </row>
    <row r="18" spans="1:9" ht="14.5">
      <c r="A18" s="103"/>
      <c r="B18" s="118">
        <v>9</v>
      </c>
      <c r="C18" s="12" t="s">
        <v>883</v>
      </c>
      <c r="D18" s="13">
        <v>172.45798500000001</v>
      </c>
      <c r="E18" s="113"/>
      <c r="F18" s="103"/>
      <c r="G18" s="103"/>
      <c r="H18" s="117"/>
      <c r="I18" s="117"/>
    </row>
    <row r="19" spans="1:9" ht="14.5">
      <c r="A19" s="103"/>
      <c r="B19" s="118">
        <v>10</v>
      </c>
      <c r="C19" s="12" t="s">
        <v>884</v>
      </c>
      <c r="D19" s="13">
        <v>-105.681459</v>
      </c>
      <c r="E19" s="24" t="s">
        <v>98</v>
      </c>
      <c r="F19" s="103"/>
      <c r="G19" s="103"/>
      <c r="H19" s="117"/>
      <c r="I19" s="117"/>
    </row>
    <row r="20" spans="1:9" ht="14.5">
      <c r="A20" s="103"/>
      <c r="B20" s="118">
        <v>11</v>
      </c>
      <c r="C20" s="12" t="s">
        <v>885</v>
      </c>
      <c r="D20" s="13">
        <v>10388.124781</v>
      </c>
      <c r="E20" s="113"/>
      <c r="F20" s="103"/>
      <c r="G20" s="103"/>
      <c r="H20" s="117"/>
      <c r="I20" s="117"/>
    </row>
    <row r="21" spans="1:9" ht="14.5">
      <c r="A21" s="103"/>
      <c r="B21" s="118">
        <v>12</v>
      </c>
      <c r="C21" s="12" t="s">
        <v>886</v>
      </c>
      <c r="D21" s="13">
        <v>1820.6642549999999</v>
      </c>
      <c r="E21" s="113"/>
      <c r="F21" s="103"/>
      <c r="G21" s="103"/>
      <c r="H21" s="117"/>
      <c r="I21" s="117"/>
    </row>
    <row r="22" spans="1:9" ht="14.5">
      <c r="A22" s="103"/>
      <c r="B22" s="11" t="s">
        <v>146</v>
      </c>
      <c r="C22" s="12" t="s">
        <v>887</v>
      </c>
      <c r="D22" s="13">
        <v>319837.77319099999</v>
      </c>
      <c r="E22" s="113"/>
      <c r="F22" s="103"/>
      <c r="G22" s="103"/>
      <c r="H22" s="117"/>
      <c r="I22" s="117"/>
    </row>
    <row r="23" spans="1:9" ht="14.5">
      <c r="A23" s="103"/>
      <c r="B23" s="486" t="s">
        <v>888</v>
      </c>
      <c r="C23" s="479"/>
      <c r="D23" s="479"/>
      <c r="E23" s="480"/>
      <c r="F23" s="103"/>
      <c r="G23" s="103"/>
      <c r="H23" s="117"/>
      <c r="I23" s="117"/>
    </row>
    <row r="24" spans="1:9" ht="14.5">
      <c r="A24" s="103"/>
      <c r="B24" s="118">
        <v>1</v>
      </c>
      <c r="C24" s="12" t="s">
        <v>889</v>
      </c>
      <c r="D24" s="13">
        <v>2862.060074</v>
      </c>
      <c r="E24" s="113"/>
      <c r="F24" s="103"/>
      <c r="G24" s="103"/>
      <c r="H24" s="117"/>
      <c r="I24" s="117"/>
    </row>
    <row r="25" spans="1:9" ht="14.5">
      <c r="A25" s="103"/>
      <c r="B25" s="118">
        <v>2</v>
      </c>
      <c r="C25" s="12" t="s">
        <v>890</v>
      </c>
      <c r="D25" s="13">
        <v>9999.9999970000008</v>
      </c>
      <c r="E25" s="113"/>
      <c r="F25" s="103"/>
      <c r="G25" s="103"/>
      <c r="H25" s="117"/>
      <c r="I25" s="117"/>
    </row>
    <row r="26" spans="1:9" ht="14.5">
      <c r="A26" s="103"/>
      <c r="B26" s="118">
        <v>3</v>
      </c>
      <c r="C26" s="12" t="s">
        <v>891</v>
      </c>
      <c r="D26" s="13">
        <v>268332.980889</v>
      </c>
      <c r="E26" s="113"/>
      <c r="F26" s="103"/>
      <c r="G26" s="103"/>
      <c r="H26" s="117"/>
      <c r="I26" s="117"/>
    </row>
    <row r="27" spans="1:9" ht="29">
      <c r="A27" s="103"/>
      <c r="B27" s="118">
        <v>4</v>
      </c>
      <c r="C27" s="12" t="s">
        <v>892</v>
      </c>
      <c r="D27" s="13">
        <v>99</v>
      </c>
      <c r="E27" s="24" t="s">
        <v>227</v>
      </c>
      <c r="F27" s="103"/>
      <c r="G27" s="103"/>
      <c r="H27" s="117"/>
      <c r="I27" s="117"/>
    </row>
    <row r="28" spans="1:9" ht="14.5">
      <c r="A28" s="103"/>
      <c r="B28" s="118">
        <v>5</v>
      </c>
      <c r="C28" s="12" t="s">
        <v>881</v>
      </c>
      <c r="D28" s="13">
        <v>16021.444305999999</v>
      </c>
      <c r="E28" s="113"/>
      <c r="F28" s="103"/>
      <c r="G28" s="103"/>
      <c r="H28" s="117"/>
      <c r="I28" s="117"/>
    </row>
    <row r="29" spans="1:9" ht="14.5">
      <c r="A29" s="103"/>
      <c r="B29" s="118">
        <v>6</v>
      </c>
      <c r="C29" s="12" t="s">
        <v>893</v>
      </c>
      <c r="D29" s="13">
        <v>543.39227700000004</v>
      </c>
      <c r="E29" s="113"/>
      <c r="F29" s="103"/>
      <c r="G29" s="103"/>
      <c r="H29" s="117"/>
      <c r="I29" s="117"/>
    </row>
    <row r="30" spans="1:9" ht="14.5">
      <c r="A30" s="103"/>
      <c r="B30" s="118">
        <v>7</v>
      </c>
      <c r="C30" s="12" t="s">
        <v>894</v>
      </c>
      <c r="D30" s="13">
        <v>1760.959828</v>
      </c>
      <c r="E30" s="113"/>
      <c r="F30" s="103"/>
      <c r="G30" s="103"/>
      <c r="H30" s="117"/>
      <c r="I30" s="117"/>
    </row>
    <row r="31" spans="1:9" ht="14.5">
      <c r="A31" s="103"/>
      <c r="B31" s="118">
        <v>8</v>
      </c>
      <c r="C31" s="12" t="s">
        <v>895</v>
      </c>
      <c r="D31" s="13">
        <v>22.318031999999999</v>
      </c>
      <c r="E31" s="113"/>
      <c r="F31" s="103"/>
      <c r="G31" s="103"/>
      <c r="H31" s="117"/>
      <c r="I31" s="117"/>
    </row>
    <row r="32" spans="1:9" ht="14.5">
      <c r="A32" s="103"/>
      <c r="B32" s="11" t="s">
        <v>131</v>
      </c>
      <c r="C32" s="12" t="s">
        <v>896</v>
      </c>
      <c r="D32" s="13">
        <v>299543.15540300001</v>
      </c>
      <c r="E32" s="113"/>
      <c r="F32" s="103"/>
      <c r="G32" s="103"/>
      <c r="H32" s="117"/>
      <c r="I32" s="117"/>
    </row>
    <row r="33" spans="1:11" ht="14.5">
      <c r="A33" s="103"/>
      <c r="B33" s="486" t="s">
        <v>897</v>
      </c>
      <c r="C33" s="479"/>
      <c r="D33" s="479"/>
      <c r="E33" s="480"/>
      <c r="F33" s="103"/>
      <c r="G33" s="103"/>
      <c r="H33" s="117"/>
      <c r="I33" s="117"/>
    </row>
    <row r="34" spans="1:11" ht="14.5">
      <c r="A34" s="103"/>
      <c r="B34" s="119">
        <v>1</v>
      </c>
      <c r="C34" s="12" t="s">
        <v>898</v>
      </c>
      <c r="D34" s="13">
        <v>3990.05</v>
      </c>
      <c r="E34" s="24" t="s">
        <v>88</v>
      </c>
      <c r="F34" s="103"/>
      <c r="G34" s="103"/>
      <c r="H34" s="117"/>
      <c r="I34" s="117"/>
    </row>
    <row r="35" spans="1:11" ht="14.5">
      <c r="A35" s="103"/>
      <c r="B35" s="119">
        <v>2</v>
      </c>
      <c r="C35" s="12" t="s">
        <v>899</v>
      </c>
      <c r="D35" s="13">
        <v>198</v>
      </c>
      <c r="E35" s="24" t="s">
        <v>96</v>
      </c>
      <c r="F35" s="103"/>
      <c r="G35" s="103"/>
      <c r="H35" s="117"/>
      <c r="I35" s="117"/>
    </row>
    <row r="36" spans="1:11" ht="14.5">
      <c r="A36" s="103"/>
      <c r="B36" s="119">
        <v>3</v>
      </c>
      <c r="C36" s="12" t="s">
        <v>900</v>
      </c>
      <c r="D36" s="13">
        <v>127.05771</v>
      </c>
      <c r="E36" s="24" t="s">
        <v>96</v>
      </c>
      <c r="F36" s="103"/>
      <c r="G36" s="103"/>
      <c r="H36" s="117"/>
      <c r="I36" s="117"/>
    </row>
    <row r="37" spans="1:11" ht="14.5">
      <c r="A37" s="103"/>
      <c r="B37" s="119">
        <v>4</v>
      </c>
      <c r="C37" s="12" t="s">
        <v>901</v>
      </c>
      <c r="D37" s="13">
        <v>15515.524813</v>
      </c>
      <c r="E37" s="113" t="s">
        <v>95</v>
      </c>
      <c r="F37" s="103"/>
      <c r="G37" s="103"/>
      <c r="H37" s="117"/>
      <c r="I37" s="117"/>
    </row>
    <row r="38" spans="1:11" ht="14.5">
      <c r="A38" s="103"/>
      <c r="B38" s="119">
        <v>5</v>
      </c>
      <c r="C38" s="12" t="s">
        <v>902</v>
      </c>
      <c r="D38" s="13">
        <v>463.98517700000002</v>
      </c>
      <c r="E38" s="113"/>
      <c r="F38" s="103"/>
      <c r="G38" s="103"/>
      <c r="H38" s="117"/>
      <c r="I38" s="117"/>
    </row>
    <row r="39" spans="1:11" ht="29">
      <c r="A39" s="103"/>
      <c r="B39" s="119">
        <v>6</v>
      </c>
      <c r="C39" s="12" t="s">
        <v>903</v>
      </c>
      <c r="D39" s="13">
        <v>272.40835019999997</v>
      </c>
      <c r="E39" s="24" t="s">
        <v>97</v>
      </c>
      <c r="F39" s="103"/>
      <c r="G39" s="103"/>
      <c r="H39" s="117"/>
      <c r="I39" s="117"/>
    </row>
    <row r="40" spans="1:11" ht="14.5">
      <c r="A40" s="103"/>
      <c r="B40" s="120">
        <v>7</v>
      </c>
      <c r="C40" s="12" t="s">
        <v>904</v>
      </c>
      <c r="D40" s="13">
        <v>20294.617699999999</v>
      </c>
      <c r="E40" s="113"/>
      <c r="F40" s="103"/>
      <c r="G40" s="103"/>
      <c r="H40" s="117"/>
      <c r="I40" s="117"/>
    </row>
    <row r="41" spans="1:11">
      <c r="A41" s="103"/>
      <c r="B41" s="103"/>
      <c r="C41" s="103"/>
      <c r="D41" s="103"/>
      <c r="E41" s="111"/>
      <c r="F41" s="103"/>
      <c r="G41" s="103"/>
      <c r="H41" s="117"/>
      <c r="I41" s="117"/>
    </row>
    <row r="42" spans="1:11" ht="14.5">
      <c r="A42" s="103"/>
      <c r="B42" s="27" t="s">
        <v>905</v>
      </c>
      <c r="C42" s="110"/>
      <c r="D42" s="110"/>
      <c r="E42" s="121"/>
      <c r="F42" s="110"/>
      <c r="G42" s="110"/>
      <c r="H42" s="122"/>
      <c r="I42" s="122"/>
      <c r="J42" s="123"/>
      <c r="K42" s="123"/>
    </row>
    <row r="43" spans="1:11" ht="14.5">
      <c r="B43" s="123" t="s">
        <v>906</v>
      </c>
      <c r="C43" s="123"/>
      <c r="D43" s="123"/>
      <c r="E43" s="124"/>
      <c r="F43" s="123"/>
      <c r="G43" s="123"/>
      <c r="H43" s="123"/>
      <c r="I43" s="123"/>
      <c r="J43" s="123"/>
      <c r="K43" s="123"/>
    </row>
  </sheetData>
  <mergeCells count="4">
    <mergeCell ref="B9:E9"/>
    <mergeCell ref="B23:E23"/>
    <mergeCell ref="B33:E33"/>
    <mergeCell ref="B3:I3"/>
  </mergeCells>
  <pageMargins left="0.7" right="0.7" top="0.75" bottom="0.75" header="0.3" footer="0.3"/>
  <pageSetup paperSize="9"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7"/>
  <sheetViews>
    <sheetView showGridLines="0" topLeftCell="A9" zoomScaleNormal="100" workbookViewId="0">
      <selection activeCell="D11" sqref="D11"/>
    </sheetView>
  </sheetViews>
  <sheetFormatPr defaultColWidth="9.1796875" defaultRowHeight="13"/>
  <cols>
    <col min="1" max="1" width="8.1796875" style="33" customWidth="1"/>
    <col min="2" max="2" width="9.54296875" style="33" customWidth="1"/>
    <col min="3" max="3" width="79.54296875" style="33" customWidth="1"/>
    <col min="4" max="8" width="13.6328125" style="33" customWidth="1"/>
    <col min="9" max="10" width="8.1796875" style="33" customWidth="1"/>
    <col min="11" max="16384" width="9.1796875" style="33"/>
  </cols>
  <sheetData>
    <row r="1" spans="1:10" s="462" customFormat="1" ht="16" customHeight="1">
      <c r="A1" s="463" t="s">
        <v>1212</v>
      </c>
      <c r="B1" s="463"/>
      <c r="C1" s="463"/>
      <c r="D1" s="464"/>
      <c r="E1" s="111"/>
      <c r="F1" s="465"/>
      <c r="G1" s="465"/>
    </row>
    <row r="2" spans="1:10" ht="16" customHeight="1">
      <c r="A2" s="26"/>
      <c r="B2" s="26"/>
      <c r="C2" s="26"/>
      <c r="D2" s="26"/>
      <c r="E2" s="26"/>
      <c r="F2" s="26"/>
      <c r="G2" s="26"/>
      <c r="H2" s="26"/>
      <c r="I2" s="26"/>
      <c r="J2" s="26"/>
    </row>
    <row r="3" spans="1:10" ht="21" customHeight="1">
      <c r="A3" s="26"/>
      <c r="B3" s="483" t="s">
        <v>1178</v>
      </c>
      <c r="C3" s="489"/>
      <c r="D3" s="489"/>
      <c r="E3" s="26"/>
      <c r="F3" s="26"/>
      <c r="G3" s="26"/>
      <c r="H3" s="26"/>
      <c r="I3" s="26"/>
      <c r="J3" s="26"/>
    </row>
    <row r="4" spans="1:10" ht="14.15" customHeight="1">
      <c r="A4" s="26"/>
      <c r="B4" s="26"/>
      <c r="C4" s="26"/>
      <c r="D4" s="26"/>
      <c r="E4" s="26"/>
      <c r="F4" s="26"/>
      <c r="G4" s="26"/>
      <c r="H4" s="26"/>
      <c r="I4" s="26"/>
      <c r="J4" s="26"/>
    </row>
    <row r="5" spans="1:10" ht="14.15" customHeight="1">
      <c r="A5" s="26"/>
      <c r="B5" s="26"/>
      <c r="C5" s="26"/>
      <c r="D5" s="26"/>
      <c r="E5" s="26"/>
      <c r="F5" s="26"/>
      <c r="G5" s="26"/>
      <c r="H5" s="26"/>
      <c r="I5" s="26"/>
      <c r="J5" s="26"/>
    </row>
    <row r="6" spans="1:10" ht="28" customHeight="1">
      <c r="A6" s="26"/>
      <c r="B6" s="252" t="s">
        <v>180</v>
      </c>
      <c r="C6" s="253"/>
      <c r="D6" s="248" t="s">
        <v>88</v>
      </c>
      <c r="E6" s="254" t="s">
        <v>95</v>
      </c>
      <c r="F6" s="254" t="s">
        <v>96</v>
      </c>
      <c r="G6" s="254" t="s">
        <v>97</v>
      </c>
      <c r="H6" s="254" t="s">
        <v>98</v>
      </c>
      <c r="I6" s="26"/>
      <c r="J6" s="26"/>
    </row>
    <row r="7" spans="1:10" ht="28" customHeight="1">
      <c r="A7" s="26"/>
      <c r="B7" s="436"/>
      <c r="C7" s="437"/>
      <c r="D7" s="438" t="s">
        <v>99</v>
      </c>
      <c r="E7" s="438" t="s">
        <v>100</v>
      </c>
      <c r="F7" s="438" t="s">
        <v>101</v>
      </c>
      <c r="G7" s="438" t="s">
        <v>102</v>
      </c>
      <c r="H7" s="438" t="s">
        <v>103</v>
      </c>
      <c r="I7" s="26"/>
      <c r="J7" s="26"/>
    </row>
    <row r="8" spans="1:10" ht="28" customHeight="1">
      <c r="A8" s="26"/>
      <c r="B8" s="435"/>
      <c r="C8" s="490" t="s">
        <v>104</v>
      </c>
      <c r="D8" s="487"/>
      <c r="E8" s="487"/>
      <c r="F8" s="487"/>
      <c r="G8" s="487"/>
      <c r="H8" s="488"/>
      <c r="I8" s="26"/>
      <c r="J8" s="26"/>
    </row>
    <row r="9" spans="1:10" ht="28" customHeight="1">
      <c r="A9" s="26"/>
      <c r="B9" s="236" t="s">
        <v>89</v>
      </c>
      <c r="C9" s="12" t="s">
        <v>105</v>
      </c>
      <c r="D9" s="13">
        <f>19710305964.212/1000000</f>
        <v>19710.305964212002</v>
      </c>
      <c r="E9" s="13">
        <v>19573</v>
      </c>
      <c r="F9" s="20">
        <v>19450</v>
      </c>
      <c r="G9" s="20">
        <v>19115</v>
      </c>
      <c r="H9" s="20">
        <v>18959</v>
      </c>
      <c r="I9" s="26"/>
      <c r="J9" s="26"/>
    </row>
    <row r="10" spans="1:10" ht="28" customHeight="1">
      <c r="A10" s="26"/>
      <c r="B10" s="11" t="s">
        <v>91</v>
      </c>
      <c r="C10" s="12" t="s">
        <v>106</v>
      </c>
      <c r="D10" s="13">
        <f t="shared" ref="D10:D11" si="0">19710305964.212/1000000</f>
        <v>19710.305964212002</v>
      </c>
      <c r="E10" s="20">
        <v>19573</v>
      </c>
      <c r="F10" s="20">
        <v>19450</v>
      </c>
      <c r="G10" s="20">
        <v>19115</v>
      </c>
      <c r="H10" s="20">
        <v>18959</v>
      </c>
      <c r="I10" s="26"/>
      <c r="J10" s="26"/>
    </row>
    <row r="11" spans="1:10" ht="28" customHeight="1">
      <c r="A11" s="26"/>
      <c r="B11" s="11" t="s">
        <v>93</v>
      </c>
      <c r="C11" s="12" t="s">
        <v>107</v>
      </c>
      <c r="D11" s="13">
        <f t="shared" si="0"/>
        <v>19710.305964212002</v>
      </c>
      <c r="E11" s="20">
        <v>19573</v>
      </c>
      <c r="F11" s="20">
        <v>19450</v>
      </c>
      <c r="G11" s="20">
        <v>19115</v>
      </c>
      <c r="H11" s="20">
        <v>18959</v>
      </c>
      <c r="I11" s="26"/>
      <c r="J11" s="26"/>
    </row>
    <row r="12" spans="1:10" ht="28" customHeight="1">
      <c r="A12" s="26"/>
      <c r="B12" s="161"/>
      <c r="C12" s="478" t="s">
        <v>108</v>
      </c>
      <c r="D12" s="487"/>
      <c r="E12" s="487"/>
      <c r="F12" s="487"/>
      <c r="G12" s="487"/>
      <c r="H12" s="488"/>
      <c r="I12" s="26"/>
      <c r="J12" s="26"/>
    </row>
    <row r="13" spans="1:10" ht="28" customHeight="1">
      <c r="A13" s="26"/>
      <c r="B13" s="11" t="s">
        <v>109</v>
      </c>
      <c r="C13" s="12" t="s">
        <v>90</v>
      </c>
      <c r="D13" s="13">
        <f>84533261766.61/1000000</f>
        <v>84533.261766609998</v>
      </c>
      <c r="E13" s="20">
        <v>89744</v>
      </c>
      <c r="F13" s="20">
        <v>89202</v>
      </c>
      <c r="G13" s="20">
        <v>93945</v>
      </c>
      <c r="H13" s="20">
        <v>92973</v>
      </c>
      <c r="I13" s="26"/>
      <c r="J13" s="26"/>
    </row>
    <row r="14" spans="1:10" ht="28" customHeight="1">
      <c r="A14" s="26"/>
      <c r="B14" s="161"/>
      <c r="C14" s="478" t="s">
        <v>110</v>
      </c>
      <c r="D14" s="487"/>
      <c r="E14" s="487"/>
      <c r="F14" s="487"/>
      <c r="G14" s="487"/>
      <c r="H14" s="488"/>
      <c r="I14" s="26"/>
      <c r="J14" s="26"/>
    </row>
    <row r="15" spans="1:10" ht="28" customHeight="1">
      <c r="A15" s="26"/>
      <c r="B15" s="11" t="s">
        <v>111</v>
      </c>
      <c r="C15" s="12" t="s">
        <v>112</v>
      </c>
      <c r="D15" s="14">
        <v>0.23316600000000001</v>
      </c>
      <c r="E15" s="14">
        <v>0.218</v>
      </c>
      <c r="F15" s="14">
        <v>0.218</v>
      </c>
      <c r="G15" s="14">
        <v>0.20300000000000001</v>
      </c>
      <c r="H15" s="14">
        <v>0.20399999999999999</v>
      </c>
      <c r="I15" s="26"/>
      <c r="J15" s="26"/>
    </row>
    <row r="16" spans="1:10" ht="28" customHeight="1">
      <c r="A16" s="26"/>
      <c r="B16" s="11" t="s">
        <v>113</v>
      </c>
      <c r="C16" s="12" t="s">
        <v>114</v>
      </c>
      <c r="D16" s="14">
        <v>0.23316600000000001</v>
      </c>
      <c r="E16" s="14">
        <v>0.218</v>
      </c>
      <c r="F16" s="14">
        <v>0.218</v>
      </c>
      <c r="G16" s="14">
        <v>0.20300000000000001</v>
      </c>
      <c r="H16" s="14">
        <v>0.20399999999999999</v>
      </c>
      <c r="I16" s="26"/>
      <c r="J16" s="26"/>
    </row>
    <row r="17" spans="1:11" ht="28" customHeight="1">
      <c r="A17" s="26"/>
      <c r="B17" s="11" t="s">
        <v>115</v>
      </c>
      <c r="C17" s="12" t="s">
        <v>116</v>
      </c>
      <c r="D17" s="14">
        <v>0.23316600000000001</v>
      </c>
      <c r="E17" s="14">
        <v>0.218</v>
      </c>
      <c r="F17" s="14">
        <v>0.218</v>
      </c>
      <c r="G17" s="14">
        <v>0.20300000000000001</v>
      </c>
      <c r="H17" s="14">
        <v>0.20399999999999999</v>
      </c>
      <c r="I17" s="26"/>
      <c r="J17" s="26"/>
    </row>
    <row r="18" spans="1:11" ht="44.15" customHeight="1">
      <c r="A18" s="26"/>
      <c r="B18" s="161"/>
      <c r="C18" s="478" t="s">
        <v>117</v>
      </c>
      <c r="D18" s="487"/>
      <c r="E18" s="487"/>
      <c r="F18" s="487"/>
      <c r="G18" s="487"/>
      <c r="H18" s="488"/>
      <c r="I18" s="26"/>
      <c r="J18" s="26"/>
    </row>
    <row r="19" spans="1:11" ht="28" customHeight="1">
      <c r="A19" s="26"/>
      <c r="B19" s="11" t="s">
        <v>118</v>
      </c>
      <c r="C19" s="12" t="s">
        <v>119</v>
      </c>
      <c r="D19" s="19">
        <v>4.8000000000000001E-2</v>
      </c>
      <c r="E19" s="19">
        <v>4.3999999999999997E-2</v>
      </c>
      <c r="F19" s="14">
        <v>4.3999999999999997E-2</v>
      </c>
      <c r="G19" s="17"/>
      <c r="H19" s="17"/>
      <c r="I19" s="26"/>
      <c r="J19" s="26"/>
    </row>
    <row r="20" spans="1:11" ht="28" customHeight="1">
      <c r="A20" s="26"/>
      <c r="B20" s="11" t="s">
        <v>120</v>
      </c>
      <c r="C20" s="12" t="s">
        <v>121</v>
      </c>
      <c r="D20" s="19">
        <v>2.7E-2</v>
      </c>
      <c r="E20" s="19">
        <v>2.5000000000000001E-2</v>
      </c>
      <c r="F20" s="14">
        <v>2.5000000000000001E-2</v>
      </c>
      <c r="G20" s="17"/>
      <c r="H20" s="17"/>
      <c r="I20" s="26"/>
      <c r="J20" s="26"/>
    </row>
    <row r="21" spans="1:11" ht="28" customHeight="1">
      <c r="A21" s="26"/>
      <c r="B21" s="11" t="s">
        <v>122</v>
      </c>
      <c r="C21" s="12" t="s">
        <v>123</v>
      </c>
      <c r="D21" s="19">
        <v>8.9999999999999993E-3</v>
      </c>
      <c r="E21" s="19">
        <v>8.0000000000000002E-3</v>
      </c>
      <c r="F21" s="14">
        <v>8.0000000000000002E-3</v>
      </c>
      <c r="G21" s="17"/>
      <c r="H21" s="17"/>
      <c r="I21" s="26"/>
      <c r="J21" s="26"/>
    </row>
    <row r="22" spans="1:11" ht="28" customHeight="1">
      <c r="A22" s="26"/>
      <c r="B22" s="11" t="s">
        <v>124</v>
      </c>
      <c r="C22" s="12" t="s">
        <v>125</v>
      </c>
      <c r="D22" s="14">
        <v>0.128</v>
      </c>
      <c r="E22" s="14">
        <v>0.124</v>
      </c>
      <c r="F22" s="14">
        <v>0.124</v>
      </c>
      <c r="G22" s="14"/>
      <c r="H22" s="14"/>
      <c r="I22" s="26"/>
      <c r="J22" s="26"/>
    </row>
    <row r="23" spans="1:11" ht="28" customHeight="1">
      <c r="A23" s="26"/>
      <c r="B23" s="161"/>
      <c r="C23" s="478" t="s">
        <v>126</v>
      </c>
      <c r="D23" s="487"/>
      <c r="E23" s="487"/>
      <c r="F23" s="487"/>
      <c r="G23" s="487"/>
      <c r="H23" s="488"/>
      <c r="I23" s="26"/>
      <c r="J23" s="26"/>
    </row>
    <row r="24" spans="1:11" ht="28" customHeight="1">
      <c r="A24" s="26"/>
      <c r="B24" s="11" t="s">
        <v>127</v>
      </c>
      <c r="C24" s="12" t="s">
        <v>128</v>
      </c>
      <c r="D24" s="14">
        <v>2.5000000000000001E-2</v>
      </c>
      <c r="E24" s="14">
        <v>2.5000000000000001E-2</v>
      </c>
      <c r="F24" s="14">
        <v>2.5000000000000001E-2</v>
      </c>
      <c r="G24" s="14">
        <v>2.5000000000000001E-2</v>
      </c>
      <c r="H24" s="14">
        <v>2.5000000000000001E-2</v>
      </c>
      <c r="I24" s="26"/>
      <c r="J24" s="26"/>
    </row>
    <row r="25" spans="1:11" ht="28" customHeight="1">
      <c r="A25" s="26"/>
      <c r="B25" s="11" t="s">
        <v>129</v>
      </c>
      <c r="C25" s="12" t="s">
        <v>130</v>
      </c>
      <c r="D25" s="18"/>
      <c r="E25" s="17"/>
      <c r="F25" s="17"/>
      <c r="G25" s="17"/>
      <c r="H25" s="17"/>
      <c r="I25" s="26"/>
      <c r="J25" s="26"/>
    </row>
    <row r="26" spans="1:11" ht="28" customHeight="1">
      <c r="A26" s="26"/>
      <c r="B26" s="11" t="s">
        <v>131</v>
      </c>
      <c r="C26" s="12" t="s">
        <v>132</v>
      </c>
      <c r="D26" s="14">
        <v>3.8699999995648969E-4</v>
      </c>
      <c r="E26" s="14">
        <v>0</v>
      </c>
      <c r="F26" s="14">
        <v>0</v>
      </c>
      <c r="G26" s="14">
        <v>0</v>
      </c>
      <c r="H26" s="14">
        <v>0</v>
      </c>
      <c r="I26" s="26"/>
      <c r="J26" s="26"/>
    </row>
    <row r="27" spans="1:11" ht="28" customHeight="1">
      <c r="A27" s="26"/>
      <c r="B27" s="11" t="s">
        <v>133</v>
      </c>
      <c r="C27" s="12" t="s">
        <v>134</v>
      </c>
      <c r="D27" s="17"/>
      <c r="E27" s="17"/>
      <c r="F27" s="17"/>
      <c r="G27" s="17"/>
      <c r="H27" s="17"/>
      <c r="I27" s="26"/>
      <c r="J27" s="26"/>
    </row>
    <row r="28" spans="1:11" ht="28" customHeight="1">
      <c r="A28" s="26"/>
      <c r="B28" s="11" t="s">
        <v>135</v>
      </c>
      <c r="C28" s="12" t="s">
        <v>136</v>
      </c>
      <c r="D28" s="18"/>
      <c r="E28" s="17"/>
      <c r="F28" s="17"/>
      <c r="G28" s="17"/>
      <c r="H28" s="17"/>
      <c r="I28" s="26"/>
      <c r="J28" s="26"/>
    </row>
    <row r="29" spans="1:11" ht="28" customHeight="1">
      <c r="A29" s="26"/>
      <c r="B29" s="11" t="s">
        <v>137</v>
      </c>
      <c r="C29" s="12" t="s">
        <v>138</v>
      </c>
      <c r="D29" s="18"/>
      <c r="E29" s="17"/>
      <c r="F29" s="17"/>
      <c r="G29" s="17"/>
      <c r="H29" s="17"/>
      <c r="I29" s="26"/>
      <c r="J29" s="26"/>
    </row>
    <row r="30" spans="1:11" ht="28" customHeight="1">
      <c r="A30" s="26"/>
      <c r="B30" s="11" t="s">
        <v>139</v>
      </c>
      <c r="C30" s="12" t="s">
        <v>140</v>
      </c>
      <c r="D30" s="14">
        <v>2.5387000000012681E-2</v>
      </c>
      <c r="E30" s="14">
        <v>2.5387000000012681E-2</v>
      </c>
      <c r="F30" s="14">
        <v>2.5387000000012681E-2</v>
      </c>
      <c r="G30" s="14">
        <v>2.5387000000012681E-2</v>
      </c>
      <c r="H30" s="14">
        <v>2.5387000000012681E-2</v>
      </c>
      <c r="I30" s="26"/>
      <c r="J30" s="26"/>
    </row>
    <row r="31" spans="1:11" ht="28" customHeight="1">
      <c r="A31" s="26"/>
      <c r="B31" s="11" t="s">
        <v>141</v>
      </c>
      <c r="C31" s="12" t="s">
        <v>142</v>
      </c>
      <c r="D31" s="14">
        <v>0.153387</v>
      </c>
      <c r="E31" s="14">
        <v>0.14899999999999999</v>
      </c>
      <c r="F31" s="14">
        <v>0.14899999999999999</v>
      </c>
      <c r="G31" s="14">
        <v>0.14699999999999999</v>
      </c>
      <c r="H31" s="14">
        <v>0.14699999999999999</v>
      </c>
      <c r="I31" s="26"/>
      <c r="J31" s="26"/>
    </row>
    <row r="32" spans="1:11" ht="28" customHeight="1">
      <c r="A32" s="26"/>
      <c r="B32" s="11" t="s">
        <v>143</v>
      </c>
      <c r="C32" s="12" t="s">
        <v>144</v>
      </c>
      <c r="D32" s="16">
        <v>0.16116600000000003</v>
      </c>
      <c r="E32" s="15">
        <v>0.14800000000000002</v>
      </c>
      <c r="F32" s="15">
        <v>0.14800000000000002</v>
      </c>
      <c r="G32" s="19"/>
      <c r="H32" s="19"/>
      <c r="I32" s="26"/>
      <c r="J32" s="26"/>
      <c r="K32" s="72"/>
    </row>
    <row r="33" spans="1:10" ht="28" customHeight="1">
      <c r="A33" s="26"/>
      <c r="B33" s="161"/>
      <c r="C33" s="478" t="s">
        <v>145</v>
      </c>
      <c r="D33" s="487"/>
      <c r="E33" s="487"/>
      <c r="F33" s="487"/>
      <c r="G33" s="487"/>
      <c r="H33" s="488"/>
      <c r="I33" s="26"/>
      <c r="J33" s="26"/>
    </row>
    <row r="34" spans="1:10" ht="28" customHeight="1">
      <c r="A34" s="26"/>
      <c r="B34" s="11" t="s">
        <v>146</v>
      </c>
      <c r="C34" s="12" t="s">
        <v>147</v>
      </c>
      <c r="D34" s="13">
        <f>211607510284/1000000</f>
        <v>211607.51028399999</v>
      </c>
      <c r="E34" s="20">
        <v>364122</v>
      </c>
      <c r="F34" s="20">
        <v>334767</v>
      </c>
      <c r="G34" s="20">
        <v>371741</v>
      </c>
      <c r="H34" s="20">
        <v>353931</v>
      </c>
      <c r="I34" s="26"/>
      <c r="J34" s="26"/>
    </row>
    <row r="35" spans="1:10" ht="28" customHeight="1">
      <c r="A35" s="26"/>
      <c r="B35" s="11" t="s">
        <v>148</v>
      </c>
      <c r="C35" s="12" t="s">
        <v>149</v>
      </c>
      <c r="D35" s="14">
        <v>9.3146000000000007E-2</v>
      </c>
      <c r="E35" s="19">
        <v>5.3999999999999999E-2</v>
      </c>
      <c r="F35" s="19">
        <v>5.8000000000000003E-2</v>
      </c>
      <c r="G35" s="19">
        <v>5.0999999999999997E-2</v>
      </c>
      <c r="H35" s="19">
        <v>5.3999999999999999E-2</v>
      </c>
      <c r="I35" s="26"/>
      <c r="J35" s="26"/>
    </row>
    <row r="36" spans="1:10" ht="28" customHeight="1">
      <c r="A36" s="26"/>
      <c r="B36" s="161"/>
      <c r="C36" s="478" t="s">
        <v>150</v>
      </c>
      <c r="D36" s="487"/>
      <c r="E36" s="487"/>
      <c r="F36" s="487"/>
      <c r="G36" s="487"/>
      <c r="H36" s="488"/>
      <c r="I36" s="26"/>
      <c r="J36" s="26"/>
    </row>
    <row r="37" spans="1:10" ht="28" customHeight="1">
      <c r="A37" s="26"/>
      <c r="B37" s="11" t="s">
        <v>151</v>
      </c>
      <c r="C37" s="12" t="s">
        <v>152</v>
      </c>
      <c r="D37" s="18"/>
      <c r="E37" s="18"/>
      <c r="F37" s="18"/>
      <c r="G37" s="18"/>
      <c r="H37" s="18"/>
      <c r="I37" s="26"/>
      <c r="J37" s="26"/>
    </row>
    <row r="38" spans="1:10" ht="28" customHeight="1">
      <c r="A38" s="26"/>
      <c r="B38" s="11" t="s">
        <v>153</v>
      </c>
      <c r="C38" s="12" t="s">
        <v>121</v>
      </c>
      <c r="D38" s="18"/>
      <c r="E38" s="18"/>
      <c r="F38" s="18"/>
      <c r="G38" s="18"/>
      <c r="H38" s="18"/>
      <c r="I38" s="26"/>
      <c r="J38" s="26"/>
    </row>
    <row r="39" spans="1:10" ht="28" customHeight="1">
      <c r="A39" s="26"/>
      <c r="B39" s="11" t="s">
        <v>154</v>
      </c>
      <c r="C39" s="12" t="s">
        <v>155</v>
      </c>
      <c r="D39" s="21">
        <v>0.03</v>
      </c>
      <c r="E39" s="21">
        <v>0.03</v>
      </c>
      <c r="F39" s="21">
        <v>0.03</v>
      </c>
      <c r="G39" s="21">
        <v>0.03</v>
      </c>
      <c r="H39" s="21">
        <v>0.03</v>
      </c>
      <c r="I39" s="26"/>
      <c r="J39" s="26"/>
    </row>
    <row r="40" spans="1:10" ht="28" customHeight="1">
      <c r="A40" s="26"/>
      <c r="B40" s="161"/>
      <c r="C40" s="478" t="s">
        <v>156</v>
      </c>
      <c r="D40" s="487"/>
      <c r="E40" s="487"/>
      <c r="F40" s="487"/>
      <c r="G40" s="487"/>
      <c r="H40" s="488"/>
      <c r="I40" s="26"/>
      <c r="J40" s="26"/>
    </row>
    <row r="41" spans="1:10" ht="28" customHeight="1">
      <c r="A41" s="26"/>
      <c r="B41" s="11" t="s">
        <v>157</v>
      </c>
      <c r="C41" s="55" t="s">
        <v>158</v>
      </c>
      <c r="D41" s="21"/>
      <c r="E41" s="21"/>
      <c r="F41" s="21"/>
      <c r="G41" s="21"/>
      <c r="H41" s="21"/>
      <c r="I41" s="26"/>
      <c r="J41" s="26"/>
    </row>
    <row r="42" spans="1:10" ht="28" customHeight="1">
      <c r="A42" s="26"/>
      <c r="B42" s="11" t="s">
        <v>159</v>
      </c>
      <c r="C42" s="55" t="s">
        <v>160</v>
      </c>
      <c r="D42" s="21">
        <v>0.03</v>
      </c>
      <c r="E42" s="21">
        <v>0.03</v>
      </c>
      <c r="F42" s="21">
        <v>0.03</v>
      </c>
      <c r="G42" s="21">
        <v>0.03</v>
      </c>
      <c r="H42" s="21">
        <v>0.03</v>
      </c>
      <c r="I42" s="26"/>
      <c r="J42" s="26"/>
    </row>
    <row r="43" spans="1:10" ht="28" customHeight="1">
      <c r="A43" s="26"/>
      <c r="B43" s="161"/>
      <c r="C43" s="478" t="s">
        <v>161</v>
      </c>
      <c r="D43" s="487"/>
      <c r="E43" s="487"/>
      <c r="F43" s="487"/>
      <c r="G43" s="487"/>
      <c r="H43" s="488"/>
      <c r="I43" s="26"/>
      <c r="J43" s="26"/>
    </row>
    <row r="44" spans="1:10" ht="28" customHeight="1">
      <c r="A44" s="26"/>
      <c r="B44" s="11" t="s">
        <v>162</v>
      </c>
      <c r="C44" s="12" t="s">
        <v>163</v>
      </c>
      <c r="D44" s="13">
        <v>56275.322838123495</v>
      </c>
      <c r="E44" s="13">
        <v>59094.979970605105</v>
      </c>
      <c r="F44" s="13">
        <v>51484.186520688039</v>
      </c>
      <c r="G44" s="13">
        <v>64891.422103092002</v>
      </c>
      <c r="H44" s="13">
        <v>41359.124874403708</v>
      </c>
      <c r="I44" s="26"/>
      <c r="J44" s="26"/>
    </row>
    <row r="45" spans="1:10" ht="28" customHeight="1">
      <c r="A45" s="26"/>
      <c r="B45" s="12" t="s">
        <v>164</v>
      </c>
      <c r="C45" s="12" t="s">
        <v>165</v>
      </c>
      <c r="D45" s="13">
        <v>15291.806579992</v>
      </c>
      <c r="E45" s="13">
        <v>23515.577892193698</v>
      </c>
      <c r="F45" s="13">
        <v>15234.82143708303</v>
      </c>
      <c r="G45" s="13">
        <v>30816.206475063791</v>
      </c>
      <c r="H45" s="13">
        <v>18556.746369178611</v>
      </c>
      <c r="I45" s="26"/>
      <c r="J45" s="26"/>
    </row>
    <row r="46" spans="1:10" ht="28" customHeight="1">
      <c r="A46" s="26"/>
      <c r="B46" s="12" t="s">
        <v>166</v>
      </c>
      <c r="C46" s="12" t="s">
        <v>167</v>
      </c>
      <c r="D46" s="13">
        <v>9664.2391401447203</v>
      </c>
      <c r="E46" s="13">
        <v>17233.834684595698</v>
      </c>
      <c r="F46" s="13">
        <v>3711.2714849230242</v>
      </c>
      <c r="G46" s="13">
        <v>11562.022382327134</v>
      </c>
      <c r="H46" s="13">
        <v>12830.639052169703</v>
      </c>
      <c r="I46" s="26"/>
      <c r="J46" s="26"/>
    </row>
    <row r="47" spans="1:10" ht="28" customHeight="1">
      <c r="A47" s="26"/>
      <c r="B47" s="11" t="s">
        <v>168</v>
      </c>
      <c r="C47" s="12" t="s">
        <v>169</v>
      </c>
      <c r="D47" s="13">
        <v>5627.5674398472383</v>
      </c>
      <c r="E47" s="13">
        <v>6281.7432075980196</v>
      </c>
      <c r="F47" s="13">
        <v>11523.549952160007</v>
      </c>
      <c r="G47" s="13">
        <v>19254.184092736657</v>
      </c>
      <c r="H47" s="13">
        <v>5726.1073170089112</v>
      </c>
      <c r="I47" s="26"/>
      <c r="J47" s="26"/>
    </row>
    <row r="48" spans="1:10" ht="28" customHeight="1">
      <c r="A48" s="26"/>
      <c r="B48" s="11" t="s">
        <v>170</v>
      </c>
      <c r="C48" s="12" t="s">
        <v>171</v>
      </c>
      <c r="D48" s="19">
        <v>9.9999369999999992</v>
      </c>
      <c r="E48" s="19">
        <v>9.4074170000000006</v>
      </c>
      <c r="F48" s="19">
        <v>4.4677360000000004</v>
      </c>
      <c r="G48" s="19">
        <v>3.37025</v>
      </c>
      <c r="H48" s="19">
        <v>7.2229039999999998</v>
      </c>
      <c r="I48" s="26"/>
      <c r="J48" s="26"/>
    </row>
    <row r="49" spans="1:10" ht="28" customHeight="1">
      <c r="A49" s="26"/>
      <c r="B49" s="161"/>
      <c r="C49" s="478" t="s">
        <v>172</v>
      </c>
      <c r="D49" s="491"/>
      <c r="E49" s="491"/>
      <c r="F49" s="491"/>
      <c r="G49" s="491"/>
      <c r="H49" s="492"/>
      <c r="I49" s="26"/>
      <c r="J49" s="26"/>
    </row>
    <row r="50" spans="1:10" ht="28" customHeight="1">
      <c r="A50" s="26"/>
      <c r="B50" s="11" t="s">
        <v>173</v>
      </c>
      <c r="C50" s="12" t="s">
        <v>174</v>
      </c>
      <c r="D50" s="13">
        <v>240594.09237186299</v>
      </c>
      <c r="E50" s="22"/>
      <c r="F50" s="23"/>
      <c r="G50" s="23"/>
      <c r="H50" s="23"/>
      <c r="I50" s="26"/>
      <c r="J50" s="26"/>
    </row>
    <row r="51" spans="1:10" ht="28" customHeight="1">
      <c r="A51" s="26"/>
      <c r="B51" s="11" t="s">
        <v>175</v>
      </c>
      <c r="C51" s="12" t="s">
        <v>176</v>
      </c>
      <c r="D51" s="13">
        <v>166879.79315818701</v>
      </c>
      <c r="E51" s="22"/>
      <c r="F51" s="23"/>
      <c r="G51" s="23"/>
      <c r="H51" s="23"/>
      <c r="I51" s="26"/>
      <c r="J51" s="26"/>
    </row>
    <row r="52" spans="1:10" ht="28" customHeight="1">
      <c r="A52" s="26"/>
      <c r="B52" s="11" t="s">
        <v>177</v>
      </c>
      <c r="C52" s="12" t="s">
        <v>178</v>
      </c>
      <c r="D52" s="14">
        <v>1.4417199999999999</v>
      </c>
      <c r="E52" s="22"/>
      <c r="F52" s="18"/>
      <c r="G52" s="18"/>
      <c r="H52" s="18"/>
      <c r="I52" s="26"/>
      <c r="J52" s="26"/>
    </row>
    <row r="53" spans="1:10" ht="28" customHeight="1">
      <c r="A53" s="26"/>
      <c r="B53" s="26"/>
      <c r="C53" s="26"/>
      <c r="D53" s="26"/>
      <c r="E53" s="26"/>
      <c r="F53" s="26"/>
      <c r="G53" s="26"/>
      <c r="H53" s="26"/>
      <c r="I53" s="26"/>
      <c r="J53" s="26"/>
    </row>
    <row r="54" spans="1:10" ht="28" customHeight="1">
      <c r="A54" s="26"/>
      <c r="B54" s="183" t="s">
        <v>905</v>
      </c>
      <c r="C54" s="26"/>
      <c r="D54" s="26"/>
      <c r="E54" s="26"/>
      <c r="F54" s="26"/>
      <c r="G54" s="26"/>
      <c r="H54" s="26"/>
      <c r="I54" s="26"/>
      <c r="J54" s="26"/>
    </row>
    <row r="55" spans="1:10" s="29" customFormat="1" ht="28" customHeight="1">
      <c r="B55" s="231">
        <v>19</v>
      </c>
      <c r="C55" s="29" t="s">
        <v>1164</v>
      </c>
    </row>
    <row r="56" spans="1:10" ht="28" customHeight="1"/>
    <row r="57" spans="1:10">
      <c r="D57" s="73"/>
    </row>
  </sheetData>
  <mergeCells count="11">
    <mergeCell ref="C33:H33"/>
    <mergeCell ref="C36:H36"/>
    <mergeCell ref="C40:H40"/>
    <mergeCell ref="C43:H43"/>
    <mergeCell ref="C49:H49"/>
    <mergeCell ref="C23:H23"/>
    <mergeCell ref="B3:D3"/>
    <mergeCell ref="C8:H8"/>
    <mergeCell ref="C12:H12"/>
    <mergeCell ref="C14:H14"/>
    <mergeCell ref="C18:H18"/>
  </mergeCells>
  <pageMargins left="0.7" right="0.7" top="0.75" bottom="0.75" header="0.3" footer="0.3"/>
  <pageSetup paperSize="9"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54"/>
  <sheetViews>
    <sheetView showGridLines="0" zoomScaleNormal="100" workbookViewId="0">
      <selection activeCell="A3" sqref="A3:XFD3"/>
    </sheetView>
  </sheetViews>
  <sheetFormatPr defaultColWidth="9.1796875" defaultRowHeight="13"/>
  <cols>
    <col min="1" max="1" width="8.1796875" style="33" customWidth="1"/>
    <col min="2" max="2" width="7.81640625" style="33" customWidth="1"/>
    <col min="3" max="3" width="16.453125" style="33" customWidth="1"/>
    <col min="4" max="4" width="21.54296875" style="33" customWidth="1"/>
    <col min="5" max="5" width="21.453125" style="33" customWidth="1"/>
    <col min="6" max="6" width="24.453125" style="33" customWidth="1"/>
    <col min="7" max="7" width="23.1796875" style="33" customWidth="1"/>
    <col min="8" max="8" width="24.54296875" style="33" customWidth="1"/>
    <col min="9" max="9" width="24.1796875" style="33" customWidth="1"/>
    <col min="10" max="10" width="21.54296875" style="33" customWidth="1"/>
    <col min="11" max="11" width="28.81640625" style="33" customWidth="1"/>
    <col min="12" max="12" width="28.453125" style="33" customWidth="1"/>
    <col min="13" max="13" width="22.54296875" style="33" customWidth="1"/>
    <col min="14" max="14" width="17.453125" style="33" customWidth="1"/>
    <col min="15" max="15" width="23.54296875" style="33" customWidth="1"/>
    <col min="16" max="16" width="15" style="33" customWidth="1"/>
    <col min="17" max="17" width="23.54296875" style="33" bestFit="1" customWidth="1"/>
    <col min="18" max="18" width="12.1796875" style="33" bestFit="1" customWidth="1"/>
    <col min="19" max="16384" width="9.1796875" style="33"/>
  </cols>
  <sheetData>
    <row r="1" spans="1:20" s="462" customFormat="1" ht="16" customHeight="1">
      <c r="A1" s="463" t="s">
        <v>1212</v>
      </c>
      <c r="B1" s="463"/>
      <c r="C1" s="463"/>
      <c r="D1" s="464"/>
      <c r="E1" s="111"/>
      <c r="F1" s="465"/>
      <c r="G1" s="465"/>
    </row>
    <row r="2" spans="1:20" ht="14.15" customHeight="1">
      <c r="A2" s="26"/>
      <c r="B2" s="26"/>
      <c r="C2" s="26"/>
      <c r="D2" s="26"/>
      <c r="E2" s="26"/>
      <c r="F2" s="26"/>
      <c r="G2" s="26"/>
      <c r="H2" s="26"/>
      <c r="I2" s="26"/>
      <c r="J2" s="26"/>
      <c r="K2" s="26"/>
      <c r="L2" s="26"/>
      <c r="M2" s="26"/>
      <c r="N2" s="26"/>
      <c r="O2" s="26"/>
      <c r="P2" s="26"/>
      <c r="Q2" s="74"/>
    </row>
    <row r="3" spans="1:20" ht="21">
      <c r="A3" s="26"/>
      <c r="B3" s="483" t="s">
        <v>1179</v>
      </c>
      <c r="C3" s="484"/>
      <c r="D3" s="484"/>
      <c r="E3" s="484"/>
      <c r="F3" s="484"/>
      <c r="G3" s="484"/>
      <c r="H3" s="484"/>
      <c r="I3" s="484"/>
      <c r="J3" s="26"/>
      <c r="K3" s="26"/>
      <c r="L3" s="26"/>
      <c r="M3" s="26"/>
      <c r="N3" s="26"/>
      <c r="O3" s="26"/>
      <c r="P3" s="26"/>
      <c r="Q3" s="26"/>
      <c r="R3" s="26"/>
      <c r="S3" s="26"/>
      <c r="T3" s="26"/>
    </row>
    <row r="4" spans="1:20" ht="14.15" customHeight="1">
      <c r="A4" s="26"/>
      <c r="B4" s="26"/>
      <c r="C4" s="377"/>
      <c r="D4" s="377"/>
      <c r="E4" s="377"/>
      <c r="F4" s="377"/>
      <c r="G4" s="377"/>
      <c r="H4" s="377"/>
      <c r="I4" s="377"/>
      <c r="J4" s="377"/>
      <c r="K4" s="377"/>
      <c r="L4" s="377"/>
      <c r="M4" s="377"/>
      <c r="N4" s="377"/>
      <c r="O4" s="377"/>
      <c r="P4" s="377"/>
      <c r="Q4" s="26"/>
    </row>
    <row r="5" spans="1:20" ht="14.15" customHeight="1">
      <c r="A5" s="26"/>
      <c r="B5" s="26"/>
      <c r="C5" s="26"/>
      <c r="D5" s="26"/>
      <c r="E5" s="26"/>
      <c r="F5" s="26"/>
      <c r="G5" s="26"/>
      <c r="H5" s="26"/>
      <c r="I5" s="26"/>
      <c r="J5" s="26"/>
      <c r="K5" s="26"/>
      <c r="L5" s="26"/>
      <c r="M5" s="26"/>
      <c r="N5" s="26"/>
      <c r="O5" s="26"/>
      <c r="P5" s="26"/>
      <c r="Q5" s="26"/>
    </row>
    <row r="6" spans="1:20" ht="14.15" customHeight="1">
      <c r="A6" s="26"/>
      <c r="B6" s="431" t="s">
        <v>180</v>
      </c>
      <c r="C6" s="433"/>
      <c r="D6" s="255" t="s">
        <v>88</v>
      </c>
      <c r="E6" s="256" t="s">
        <v>95</v>
      </c>
      <c r="F6" s="256" t="s">
        <v>96</v>
      </c>
      <c r="G6" s="256" t="s">
        <v>97</v>
      </c>
      <c r="H6" s="256" t="s">
        <v>98</v>
      </c>
      <c r="I6" s="256" t="s">
        <v>227</v>
      </c>
      <c r="J6" s="256" t="s">
        <v>228</v>
      </c>
      <c r="K6" s="256" t="s">
        <v>229</v>
      </c>
      <c r="L6" s="256" t="s">
        <v>461</v>
      </c>
      <c r="M6" s="256" t="s">
        <v>462</v>
      </c>
      <c r="N6" s="256" t="s">
        <v>463</v>
      </c>
      <c r="O6" s="256" t="s">
        <v>464</v>
      </c>
      <c r="P6" s="256" t="s">
        <v>465</v>
      </c>
      <c r="Q6" s="26"/>
    </row>
    <row r="7" spans="1:20" ht="14.15" customHeight="1">
      <c r="A7" s="26"/>
      <c r="B7" s="429"/>
      <c r="C7" s="430"/>
      <c r="D7" s="493" t="s">
        <v>516</v>
      </c>
      <c r="E7" s="494"/>
      <c r="F7" s="495" t="s">
        <v>517</v>
      </c>
      <c r="G7" s="494"/>
      <c r="H7" s="257" t="s">
        <v>518</v>
      </c>
      <c r="I7" s="257" t="s">
        <v>519</v>
      </c>
      <c r="J7" s="496" t="s">
        <v>520</v>
      </c>
      <c r="K7" s="497"/>
      <c r="L7" s="497"/>
      <c r="M7" s="258"/>
      <c r="N7" s="259" t="s">
        <v>521</v>
      </c>
      <c r="O7" s="257" t="s">
        <v>520</v>
      </c>
      <c r="P7" s="257" t="s">
        <v>522</v>
      </c>
      <c r="Q7" s="26"/>
    </row>
    <row r="8" spans="1:20" ht="45" customHeight="1">
      <c r="A8" s="26"/>
      <c r="B8" s="432"/>
      <c r="C8" s="434"/>
      <c r="D8" s="260" t="s">
        <v>523</v>
      </c>
      <c r="E8" s="261" t="s">
        <v>524</v>
      </c>
      <c r="F8" s="261" t="s">
        <v>525</v>
      </c>
      <c r="G8" s="261" t="s">
        <v>526</v>
      </c>
      <c r="H8" s="261" t="s">
        <v>527</v>
      </c>
      <c r="I8" s="262"/>
      <c r="J8" s="261" t="s">
        <v>528</v>
      </c>
      <c r="K8" s="261" t="s">
        <v>529</v>
      </c>
      <c r="L8" s="261" t="s">
        <v>530</v>
      </c>
      <c r="M8" s="263" t="s">
        <v>531</v>
      </c>
      <c r="N8" s="264" t="s">
        <v>532</v>
      </c>
      <c r="O8" s="265" t="s">
        <v>1213</v>
      </c>
      <c r="P8" s="265" t="s">
        <v>533</v>
      </c>
      <c r="Q8" s="26"/>
    </row>
    <row r="9" spans="1:20" ht="29.15" customHeight="1">
      <c r="A9" s="26"/>
      <c r="B9" s="236" t="s">
        <v>391</v>
      </c>
      <c r="C9" s="237" t="s">
        <v>534</v>
      </c>
      <c r="D9" s="71"/>
      <c r="E9" s="71"/>
      <c r="F9" s="71"/>
      <c r="G9" s="71"/>
      <c r="H9" s="71"/>
      <c r="I9" s="71"/>
      <c r="J9" s="71"/>
      <c r="K9" s="71"/>
      <c r="L9" s="71"/>
      <c r="M9" s="71"/>
      <c r="N9" s="71"/>
      <c r="O9" s="71"/>
      <c r="P9" s="71"/>
      <c r="Q9" s="26"/>
    </row>
    <row r="10" spans="1:20" ht="14.15" customHeight="1">
      <c r="A10" s="26"/>
      <c r="B10" s="118">
        <v>1</v>
      </c>
      <c r="C10" s="12" t="s">
        <v>535</v>
      </c>
      <c r="D10" s="75"/>
      <c r="E10" s="13">
        <v>197.21486200000001</v>
      </c>
      <c r="F10" s="75"/>
      <c r="G10" s="28"/>
      <c r="H10" s="75"/>
      <c r="I10" s="13">
        <v>197.21486200000001</v>
      </c>
      <c r="J10" s="13">
        <v>11.111330000000001</v>
      </c>
      <c r="K10" s="75"/>
      <c r="L10" s="28"/>
      <c r="M10" s="13">
        <v>11.111330000000001</v>
      </c>
      <c r="N10" s="13">
        <f>M10*12.5</f>
        <v>138.891625</v>
      </c>
      <c r="O10" s="17">
        <v>2.3E-3</v>
      </c>
      <c r="P10" s="466"/>
      <c r="Q10" s="76"/>
    </row>
    <row r="11" spans="1:20" ht="14.15" customHeight="1">
      <c r="A11" s="26"/>
      <c r="B11" s="118">
        <v>2</v>
      </c>
      <c r="C11" s="12" t="s">
        <v>536</v>
      </c>
      <c r="D11" s="75"/>
      <c r="E11" s="13">
        <v>0.20693400000000001</v>
      </c>
      <c r="F11" s="75"/>
      <c r="G11" s="28"/>
      <c r="H11" s="75"/>
      <c r="I11" s="13">
        <v>0.20693400000000001</v>
      </c>
      <c r="J11" s="13">
        <v>8.1759999999999992E-3</v>
      </c>
      <c r="K11" s="75"/>
      <c r="L11" s="28"/>
      <c r="M11" s="13">
        <v>8.1759999999999992E-3</v>
      </c>
      <c r="N11" s="13">
        <f t="shared" ref="N11:N51" si="0">M11*12.5</f>
        <v>0.10219999999999999</v>
      </c>
      <c r="O11" s="17">
        <v>0</v>
      </c>
      <c r="P11" s="466"/>
      <c r="Q11" s="76"/>
    </row>
    <row r="12" spans="1:20" ht="14.15" customHeight="1">
      <c r="A12" s="26"/>
      <c r="B12" s="118">
        <v>3</v>
      </c>
      <c r="C12" s="12" t="s">
        <v>537</v>
      </c>
      <c r="D12" s="75"/>
      <c r="E12" s="13">
        <v>267.304035</v>
      </c>
      <c r="F12" s="75"/>
      <c r="G12" s="28"/>
      <c r="H12" s="75"/>
      <c r="I12" s="13">
        <v>267.304035</v>
      </c>
      <c r="J12" s="13">
        <v>18.980706999999999</v>
      </c>
      <c r="K12" s="75"/>
      <c r="L12" s="28"/>
      <c r="M12" s="13">
        <v>18.980706999999999</v>
      </c>
      <c r="N12" s="13">
        <f t="shared" si="0"/>
        <v>237.2588375</v>
      </c>
      <c r="O12" s="17">
        <v>3.8999999999999998E-3</v>
      </c>
      <c r="P12" s="466"/>
      <c r="Q12" s="76"/>
    </row>
    <row r="13" spans="1:20" ht="14.15" customHeight="1">
      <c r="A13" s="26"/>
      <c r="B13" s="118">
        <v>4</v>
      </c>
      <c r="C13" s="12" t="s">
        <v>538</v>
      </c>
      <c r="D13" s="13">
        <v>37.461995999999999</v>
      </c>
      <c r="E13" s="13">
        <v>1393.870156</v>
      </c>
      <c r="F13" s="75"/>
      <c r="G13" s="28"/>
      <c r="H13" s="75"/>
      <c r="I13" s="13">
        <v>1431.332152</v>
      </c>
      <c r="J13" s="13">
        <v>50.116593999999999</v>
      </c>
      <c r="K13" s="75"/>
      <c r="L13" s="28"/>
      <c r="M13" s="13">
        <v>50.116593999999999</v>
      </c>
      <c r="N13" s="13">
        <f t="shared" si="0"/>
        <v>626.45742499999994</v>
      </c>
      <c r="O13" s="17">
        <v>1.03E-2</v>
      </c>
      <c r="P13" s="466"/>
      <c r="Q13" s="76"/>
    </row>
    <row r="14" spans="1:20" ht="14.15" customHeight="1">
      <c r="A14" s="26"/>
      <c r="B14" s="118">
        <v>5</v>
      </c>
      <c r="C14" s="12" t="s">
        <v>539</v>
      </c>
      <c r="D14" s="13">
        <v>276.091072</v>
      </c>
      <c r="E14" s="13"/>
      <c r="F14" s="75"/>
      <c r="G14" s="28"/>
      <c r="H14" s="75"/>
      <c r="I14" s="13">
        <v>276.091072</v>
      </c>
      <c r="J14" s="13">
        <v>22.087285999999999</v>
      </c>
      <c r="K14" s="75"/>
      <c r="L14" s="28"/>
      <c r="M14" s="13">
        <v>22.087285999999999</v>
      </c>
      <c r="N14" s="13">
        <f t="shared" si="0"/>
        <v>276.09107499999999</v>
      </c>
      <c r="O14" s="17">
        <v>4.5999999999999999E-3</v>
      </c>
      <c r="P14" s="466"/>
      <c r="Q14" s="76"/>
    </row>
    <row r="15" spans="1:20" ht="14.15" customHeight="1">
      <c r="A15" s="26"/>
      <c r="B15" s="118">
        <v>6</v>
      </c>
      <c r="C15" s="12" t="s">
        <v>540</v>
      </c>
      <c r="D15" s="75"/>
      <c r="E15" s="13">
        <v>30.662787999999999</v>
      </c>
      <c r="F15" s="75"/>
      <c r="G15" s="28"/>
      <c r="H15" s="75"/>
      <c r="I15" s="13">
        <v>30.662787999999999</v>
      </c>
      <c r="J15" s="13">
        <v>0.89621700000000004</v>
      </c>
      <c r="K15" s="75"/>
      <c r="L15" s="28"/>
      <c r="M15" s="13">
        <v>0.89621700000000004</v>
      </c>
      <c r="N15" s="13">
        <f t="shared" si="0"/>
        <v>11.202712500000001</v>
      </c>
      <c r="O15" s="17">
        <v>2.0000000000000001E-4</v>
      </c>
      <c r="P15" s="466"/>
      <c r="Q15" s="76"/>
    </row>
    <row r="16" spans="1:20" ht="14.15" customHeight="1">
      <c r="A16" s="26"/>
      <c r="B16" s="118">
        <v>7</v>
      </c>
      <c r="C16" s="12" t="s">
        <v>541</v>
      </c>
      <c r="D16" s="75"/>
      <c r="E16" s="13">
        <v>2340.2660540000002</v>
      </c>
      <c r="F16" s="75"/>
      <c r="G16" s="28"/>
      <c r="H16" s="75"/>
      <c r="I16" s="13">
        <v>2340.2660540000002</v>
      </c>
      <c r="J16" s="13">
        <v>110.304716</v>
      </c>
      <c r="K16" s="75"/>
      <c r="L16" s="28"/>
      <c r="M16" s="13">
        <v>110.304716</v>
      </c>
      <c r="N16" s="13">
        <f t="shared" si="0"/>
        <v>1378.8089500000001</v>
      </c>
      <c r="O16" s="17">
        <v>2.2800000000000001E-2</v>
      </c>
      <c r="P16" s="466"/>
      <c r="Q16" s="76"/>
    </row>
    <row r="17" spans="1:17" ht="14.15" customHeight="1">
      <c r="A17" s="26"/>
      <c r="B17" s="118">
        <v>8</v>
      </c>
      <c r="C17" s="12" t="s">
        <v>542</v>
      </c>
      <c r="D17" s="13">
        <v>3.8381789999999998</v>
      </c>
      <c r="E17" s="13">
        <v>919.26964699999996</v>
      </c>
      <c r="F17" s="75"/>
      <c r="G17" s="28"/>
      <c r="H17" s="75"/>
      <c r="I17" s="13">
        <v>923.10782600000005</v>
      </c>
      <c r="J17" s="13">
        <v>41.090259000000003</v>
      </c>
      <c r="K17" s="75"/>
      <c r="L17" s="28"/>
      <c r="M17" s="13">
        <v>41.090259000000003</v>
      </c>
      <c r="N17" s="13">
        <f t="shared" si="0"/>
        <v>513.62823750000007</v>
      </c>
      <c r="O17" s="17">
        <v>8.5000000000000006E-3</v>
      </c>
      <c r="P17" s="466"/>
      <c r="Q17" s="76"/>
    </row>
    <row r="18" spans="1:17" ht="14.15" customHeight="1">
      <c r="A18" s="26"/>
      <c r="B18" s="118">
        <v>9</v>
      </c>
      <c r="C18" s="12" t="s">
        <v>543</v>
      </c>
      <c r="D18" s="13"/>
      <c r="E18" s="13">
        <v>163.343234</v>
      </c>
      <c r="F18" s="75"/>
      <c r="G18" s="28"/>
      <c r="H18" s="75"/>
      <c r="I18" s="13">
        <v>163.343234</v>
      </c>
      <c r="J18" s="13">
        <v>11.611587</v>
      </c>
      <c r="K18" s="75"/>
      <c r="L18" s="28"/>
      <c r="M18" s="13">
        <v>11.611587</v>
      </c>
      <c r="N18" s="13">
        <f t="shared" si="0"/>
        <v>145.14483749999999</v>
      </c>
      <c r="O18" s="17">
        <v>2.3999999999999998E-3</v>
      </c>
      <c r="P18" s="466"/>
      <c r="Q18" s="76"/>
    </row>
    <row r="19" spans="1:17" ht="14.15" customHeight="1">
      <c r="A19" s="26"/>
      <c r="B19" s="118">
        <v>10</v>
      </c>
      <c r="C19" s="12" t="s">
        <v>544</v>
      </c>
      <c r="D19" s="75"/>
      <c r="E19" s="13">
        <v>3257.1032169999999</v>
      </c>
      <c r="F19" s="75"/>
      <c r="G19" s="28"/>
      <c r="H19" s="75"/>
      <c r="I19" s="13">
        <v>3257.1032169999999</v>
      </c>
      <c r="J19" s="13">
        <v>67.535572000000002</v>
      </c>
      <c r="K19" s="75"/>
      <c r="L19" s="28"/>
      <c r="M19" s="13">
        <v>67.535572000000002</v>
      </c>
      <c r="N19" s="13">
        <f t="shared" si="0"/>
        <v>844.19465000000002</v>
      </c>
      <c r="O19" s="17">
        <v>1.3899999999999999E-2</v>
      </c>
      <c r="P19" s="466"/>
      <c r="Q19" s="76"/>
    </row>
    <row r="20" spans="1:17" ht="14.15" customHeight="1">
      <c r="A20" s="26"/>
      <c r="B20" s="118">
        <v>11</v>
      </c>
      <c r="C20" s="12" t="s">
        <v>545</v>
      </c>
      <c r="D20" s="75"/>
      <c r="E20" s="13">
        <v>82.739199999999997</v>
      </c>
      <c r="F20" s="75"/>
      <c r="G20" s="28"/>
      <c r="H20" s="75"/>
      <c r="I20" s="13">
        <v>82.739199999999997</v>
      </c>
      <c r="J20" s="13">
        <v>2.7073689999999999</v>
      </c>
      <c r="K20" s="75"/>
      <c r="L20" s="28"/>
      <c r="M20" s="13">
        <v>2.7073689999999999</v>
      </c>
      <c r="N20" s="13">
        <f t="shared" si="0"/>
        <v>33.842112499999999</v>
      </c>
      <c r="O20" s="17">
        <v>5.9999999999999995E-4</v>
      </c>
      <c r="P20" s="466"/>
      <c r="Q20" s="76"/>
    </row>
    <row r="21" spans="1:17" ht="14.15" customHeight="1">
      <c r="A21" s="26"/>
      <c r="B21" s="118">
        <v>12</v>
      </c>
      <c r="C21" s="12" t="s">
        <v>546</v>
      </c>
      <c r="D21" s="13">
        <v>478.95056599999998</v>
      </c>
      <c r="E21" s="13">
        <v>355.07015000000001</v>
      </c>
      <c r="F21" s="75"/>
      <c r="G21" s="28"/>
      <c r="H21" s="75"/>
      <c r="I21" s="13">
        <v>834.02071599999999</v>
      </c>
      <c r="J21" s="13">
        <v>52.395144999999999</v>
      </c>
      <c r="K21" s="75"/>
      <c r="L21" s="28"/>
      <c r="M21" s="13">
        <v>52.395144999999999</v>
      </c>
      <c r="N21" s="13">
        <f t="shared" si="0"/>
        <v>654.93931250000003</v>
      </c>
      <c r="O21" s="17">
        <v>1.0800000000000001E-2</v>
      </c>
      <c r="P21" s="466"/>
      <c r="Q21" s="76"/>
    </row>
    <row r="22" spans="1:17" ht="14.15" customHeight="1">
      <c r="A22" s="26"/>
      <c r="B22" s="118">
        <v>13</v>
      </c>
      <c r="C22" s="12" t="s">
        <v>547</v>
      </c>
      <c r="D22" s="75"/>
      <c r="E22" s="13">
        <v>5814.6249230000003</v>
      </c>
      <c r="F22" s="75"/>
      <c r="G22" s="28"/>
      <c r="H22" s="75"/>
      <c r="I22" s="13">
        <v>5814.6249230000003</v>
      </c>
      <c r="J22" s="13">
        <v>277.208125</v>
      </c>
      <c r="K22" s="75"/>
      <c r="L22" s="28"/>
      <c r="M22" s="13">
        <v>277.208125</v>
      </c>
      <c r="N22" s="13">
        <f t="shared" si="0"/>
        <v>3465.1015625</v>
      </c>
      <c r="O22" s="17">
        <v>5.7200000000000001E-2</v>
      </c>
      <c r="P22" s="466"/>
      <c r="Q22" s="76"/>
    </row>
    <row r="23" spans="1:17" ht="14.15" customHeight="1">
      <c r="A23" s="26"/>
      <c r="B23" s="118">
        <v>14</v>
      </c>
      <c r="C23" s="12" t="s">
        <v>548</v>
      </c>
      <c r="D23" s="13">
        <v>176.12916200000001</v>
      </c>
      <c r="E23" s="13">
        <v>664.06154100000003</v>
      </c>
      <c r="F23" s="75"/>
      <c r="G23" s="28"/>
      <c r="H23" s="75"/>
      <c r="I23" s="13">
        <v>840.19070299999998</v>
      </c>
      <c r="J23" s="13">
        <v>31.14996</v>
      </c>
      <c r="K23" s="75"/>
      <c r="L23" s="28"/>
      <c r="M23" s="13">
        <v>31.14996</v>
      </c>
      <c r="N23" s="13">
        <f t="shared" si="0"/>
        <v>389.37450000000001</v>
      </c>
      <c r="O23" s="17">
        <v>6.4000000000000003E-3</v>
      </c>
      <c r="P23" s="466"/>
      <c r="Q23" s="76"/>
    </row>
    <row r="24" spans="1:17" ht="14.15" customHeight="1">
      <c r="A24" s="26"/>
      <c r="B24" s="118">
        <v>15</v>
      </c>
      <c r="C24" s="12" t="s">
        <v>549</v>
      </c>
      <c r="D24" s="13">
        <v>128.33528699999999</v>
      </c>
      <c r="E24" s="13">
        <v>3017.0262229999998</v>
      </c>
      <c r="F24" s="75"/>
      <c r="G24" s="28"/>
      <c r="H24" s="75"/>
      <c r="I24" s="13">
        <v>3145.3615100000002</v>
      </c>
      <c r="J24" s="13">
        <v>172.60551899999999</v>
      </c>
      <c r="K24" s="75"/>
      <c r="L24" s="28"/>
      <c r="M24" s="13">
        <v>172.60551899999999</v>
      </c>
      <c r="N24" s="13">
        <f t="shared" si="0"/>
        <v>2157.5689874999998</v>
      </c>
      <c r="O24" s="17">
        <v>3.56E-2</v>
      </c>
      <c r="P24" s="466"/>
      <c r="Q24" s="76"/>
    </row>
    <row r="25" spans="1:17" ht="14.15" customHeight="1">
      <c r="A25" s="26"/>
      <c r="B25" s="118">
        <v>16</v>
      </c>
      <c r="C25" s="12" t="s">
        <v>550</v>
      </c>
      <c r="D25" s="75"/>
      <c r="E25" s="13">
        <v>132.094582</v>
      </c>
      <c r="F25" s="75"/>
      <c r="G25" s="28"/>
      <c r="H25" s="75"/>
      <c r="I25" s="13">
        <v>132.094582</v>
      </c>
      <c r="J25" s="13">
        <v>3.1189119999999999</v>
      </c>
      <c r="K25" s="75"/>
      <c r="L25" s="28"/>
      <c r="M25" s="13">
        <v>3.1189119999999999</v>
      </c>
      <c r="N25" s="13">
        <f t="shared" si="0"/>
        <v>38.986399999999996</v>
      </c>
      <c r="O25" s="17">
        <v>5.9999999999999995E-4</v>
      </c>
      <c r="P25" s="466"/>
      <c r="Q25" s="76"/>
    </row>
    <row r="26" spans="1:17" ht="14.15" customHeight="1">
      <c r="A26" s="26"/>
      <c r="B26" s="118">
        <v>17</v>
      </c>
      <c r="C26" s="12" t="s">
        <v>551</v>
      </c>
      <c r="D26" s="13">
        <v>86.247427999999999</v>
      </c>
      <c r="E26" s="13"/>
      <c r="F26" s="75"/>
      <c r="G26" s="28"/>
      <c r="H26" s="75"/>
      <c r="I26" s="13">
        <v>86.247427999999999</v>
      </c>
      <c r="J26" s="13">
        <v>6.8997950000000001</v>
      </c>
      <c r="K26" s="75"/>
      <c r="L26" s="28"/>
      <c r="M26" s="13">
        <v>6.8997950000000001</v>
      </c>
      <c r="N26" s="13">
        <f t="shared" si="0"/>
        <v>86.247437500000004</v>
      </c>
      <c r="O26" s="17">
        <v>1.4E-3</v>
      </c>
      <c r="P26" s="466"/>
      <c r="Q26" s="76"/>
    </row>
    <row r="27" spans="1:17" ht="14.15" customHeight="1">
      <c r="A27" s="26"/>
      <c r="B27" s="118">
        <v>18</v>
      </c>
      <c r="C27" s="12" t="s">
        <v>552</v>
      </c>
      <c r="D27" s="75"/>
      <c r="E27" s="13">
        <v>294.56656800000002</v>
      </c>
      <c r="F27" s="75"/>
      <c r="G27" s="28"/>
      <c r="H27" s="75"/>
      <c r="I27" s="13">
        <v>294.56656800000002</v>
      </c>
      <c r="J27" s="13">
        <v>4.29155</v>
      </c>
      <c r="K27" s="75"/>
      <c r="L27" s="28"/>
      <c r="M27" s="13">
        <v>4.29155</v>
      </c>
      <c r="N27" s="13">
        <f t="shared" si="0"/>
        <v>53.644374999999997</v>
      </c>
      <c r="O27" s="17">
        <v>8.9999999999999998E-4</v>
      </c>
      <c r="P27" s="466"/>
      <c r="Q27" s="76"/>
    </row>
    <row r="28" spans="1:17" ht="14.15" customHeight="1">
      <c r="A28" s="26"/>
      <c r="B28" s="118">
        <v>19</v>
      </c>
      <c r="C28" s="12" t="s">
        <v>553</v>
      </c>
      <c r="D28" s="75"/>
      <c r="E28" s="13">
        <v>326.47294900000003</v>
      </c>
      <c r="F28" s="75"/>
      <c r="G28" s="28"/>
      <c r="H28" s="75"/>
      <c r="I28" s="13">
        <v>326.47294900000003</v>
      </c>
      <c r="J28" s="13">
        <v>15.432998</v>
      </c>
      <c r="K28" s="75"/>
      <c r="L28" s="28"/>
      <c r="M28" s="13">
        <v>15.432998</v>
      </c>
      <c r="N28" s="13">
        <f t="shared" si="0"/>
        <v>192.912475</v>
      </c>
      <c r="O28" s="17">
        <v>3.2000000000000002E-3</v>
      </c>
      <c r="P28" s="466"/>
      <c r="Q28" s="76"/>
    </row>
    <row r="29" spans="1:17" ht="14.15" customHeight="1">
      <c r="A29" s="26"/>
      <c r="B29" s="118">
        <v>20</v>
      </c>
      <c r="C29" s="12" t="s">
        <v>554</v>
      </c>
      <c r="D29" s="75"/>
      <c r="E29" s="13">
        <v>110.95938099999999</v>
      </c>
      <c r="F29" s="75"/>
      <c r="G29" s="28"/>
      <c r="H29" s="75"/>
      <c r="I29" s="13">
        <v>110.95938099999999</v>
      </c>
      <c r="J29" s="13">
        <v>6.5766739999999997</v>
      </c>
      <c r="K29" s="75"/>
      <c r="L29" s="28"/>
      <c r="M29" s="13">
        <v>6.5766739999999997</v>
      </c>
      <c r="N29" s="13">
        <f t="shared" si="0"/>
        <v>82.208424999999991</v>
      </c>
      <c r="O29" s="17">
        <v>1.4E-3</v>
      </c>
      <c r="P29" s="466"/>
      <c r="Q29" s="76"/>
    </row>
    <row r="30" spans="1:17" ht="14.15" customHeight="1">
      <c r="A30" s="26"/>
      <c r="B30" s="118">
        <v>21</v>
      </c>
      <c r="C30" s="12" t="s">
        <v>555</v>
      </c>
      <c r="D30" s="13">
        <v>2.042478</v>
      </c>
      <c r="E30" s="13">
        <v>92.533957000000001</v>
      </c>
      <c r="F30" s="75"/>
      <c r="G30" s="28"/>
      <c r="H30" s="75"/>
      <c r="I30" s="13">
        <v>94.576435000000004</v>
      </c>
      <c r="J30" s="13">
        <v>5.6479809999999997</v>
      </c>
      <c r="K30" s="75"/>
      <c r="L30" s="28"/>
      <c r="M30" s="13">
        <v>5.6479809999999997</v>
      </c>
      <c r="N30" s="13">
        <f t="shared" si="0"/>
        <v>70.599762499999997</v>
      </c>
      <c r="O30" s="17">
        <v>1.1999999999999999E-3</v>
      </c>
      <c r="P30" s="466"/>
      <c r="Q30" s="76"/>
    </row>
    <row r="31" spans="1:17" ht="14.15" customHeight="1">
      <c r="A31" s="26"/>
      <c r="B31" s="118">
        <v>22</v>
      </c>
      <c r="C31" s="12" t="s">
        <v>556</v>
      </c>
      <c r="D31" s="75"/>
      <c r="E31" s="13">
        <v>2519.4039590000002</v>
      </c>
      <c r="F31" s="75"/>
      <c r="G31" s="28"/>
      <c r="H31" s="75"/>
      <c r="I31" s="13">
        <v>2519.4039590000002</v>
      </c>
      <c r="J31" s="13">
        <v>145.27803700000001</v>
      </c>
      <c r="K31" s="75"/>
      <c r="L31" s="28"/>
      <c r="M31" s="13">
        <v>145.27803700000001</v>
      </c>
      <c r="N31" s="13">
        <f t="shared" si="0"/>
        <v>1815.9754625</v>
      </c>
      <c r="O31" s="17">
        <v>0.03</v>
      </c>
      <c r="P31" s="466"/>
      <c r="Q31" s="76"/>
    </row>
    <row r="32" spans="1:17" ht="14.15" customHeight="1">
      <c r="A32" s="26"/>
      <c r="B32" s="118">
        <v>23</v>
      </c>
      <c r="C32" s="12" t="s">
        <v>557</v>
      </c>
      <c r="D32" s="13">
        <v>62.055284999999998</v>
      </c>
      <c r="E32" s="13">
        <v>418.28254700000002</v>
      </c>
      <c r="F32" s="75"/>
      <c r="G32" s="28"/>
      <c r="H32" s="75"/>
      <c r="I32" s="13">
        <v>480.33783199999999</v>
      </c>
      <c r="J32" s="13">
        <v>18.236464000000002</v>
      </c>
      <c r="K32" s="75"/>
      <c r="L32" s="28"/>
      <c r="M32" s="13">
        <v>18.236464000000002</v>
      </c>
      <c r="N32" s="13">
        <f t="shared" si="0"/>
        <v>227.95580000000001</v>
      </c>
      <c r="O32" s="17">
        <v>3.8E-3</v>
      </c>
      <c r="P32" s="466"/>
      <c r="Q32" s="76"/>
    </row>
    <row r="33" spans="1:17" ht="14.15" customHeight="1">
      <c r="A33" s="26"/>
      <c r="B33" s="118">
        <v>24</v>
      </c>
      <c r="C33" s="12" t="s">
        <v>558</v>
      </c>
      <c r="D33" s="13">
        <v>13.098894</v>
      </c>
      <c r="E33" s="13"/>
      <c r="F33" s="75"/>
      <c r="G33" s="28"/>
      <c r="H33" s="75"/>
      <c r="I33" s="13">
        <v>13.098894</v>
      </c>
      <c r="J33" s="13">
        <v>1.047912</v>
      </c>
      <c r="K33" s="75"/>
      <c r="L33" s="28"/>
      <c r="M33" s="13">
        <v>1.047912</v>
      </c>
      <c r="N33" s="13">
        <f t="shared" si="0"/>
        <v>13.098899999999999</v>
      </c>
      <c r="O33" s="17">
        <v>2.0000000000000001E-4</v>
      </c>
      <c r="P33" s="466"/>
      <c r="Q33" s="76"/>
    </row>
    <row r="34" spans="1:17" ht="14.15" customHeight="1">
      <c r="A34" s="26"/>
      <c r="B34" s="118">
        <v>25</v>
      </c>
      <c r="C34" s="12" t="s">
        <v>559</v>
      </c>
      <c r="D34" s="13"/>
      <c r="E34" s="13">
        <v>76.194050000000004</v>
      </c>
      <c r="F34" s="75"/>
      <c r="G34" s="28"/>
      <c r="H34" s="75"/>
      <c r="I34" s="13">
        <v>76.194050000000004</v>
      </c>
      <c r="J34" s="13">
        <v>2.4932020000000001</v>
      </c>
      <c r="K34" s="75"/>
      <c r="L34" s="28"/>
      <c r="M34" s="13">
        <v>2.4932020000000001</v>
      </c>
      <c r="N34" s="13">
        <f t="shared" si="0"/>
        <v>31.165025</v>
      </c>
      <c r="O34" s="17">
        <v>5.0000000000000001E-4</v>
      </c>
      <c r="P34" s="466"/>
      <c r="Q34" s="76"/>
    </row>
    <row r="35" spans="1:17" ht="14.15" customHeight="1">
      <c r="A35" s="26"/>
      <c r="B35" s="118">
        <v>26</v>
      </c>
      <c r="C35" s="12" t="s">
        <v>560</v>
      </c>
      <c r="D35" s="75"/>
      <c r="E35" s="13">
        <v>46.001430999999997</v>
      </c>
      <c r="F35" s="75"/>
      <c r="G35" s="28"/>
      <c r="H35" s="75"/>
      <c r="I35" s="13">
        <v>46.001430999999997</v>
      </c>
      <c r="J35" s="13">
        <v>3.2701039999999999</v>
      </c>
      <c r="K35" s="75"/>
      <c r="L35" s="28"/>
      <c r="M35" s="13">
        <v>3.2701039999999999</v>
      </c>
      <c r="N35" s="13">
        <f t="shared" si="0"/>
        <v>40.876300000000001</v>
      </c>
      <c r="O35" s="17">
        <v>6.9999999999999999E-4</v>
      </c>
      <c r="P35" s="466"/>
      <c r="Q35" s="76"/>
    </row>
    <row r="36" spans="1:17" ht="14.15" customHeight="1">
      <c r="A36" s="26"/>
      <c r="B36" s="118">
        <v>27</v>
      </c>
      <c r="C36" s="12" t="s">
        <v>561</v>
      </c>
      <c r="D36" s="13">
        <v>252.44467299999999</v>
      </c>
      <c r="E36" s="13">
        <v>848.90348100000006</v>
      </c>
      <c r="F36" s="75"/>
      <c r="G36" s="28"/>
      <c r="H36" s="75"/>
      <c r="I36" s="13">
        <v>1101.348154</v>
      </c>
      <c r="J36" s="13">
        <v>45.994402999999998</v>
      </c>
      <c r="K36" s="75"/>
      <c r="L36" s="28"/>
      <c r="M36" s="13">
        <v>45.994402999999998</v>
      </c>
      <c r="N36" s="13">
        <f t="shared" si="0"/>
        <v>574.93003750000003</v>
      </c>
      <c r="O36" s="17">
        <v>9.4999999999999998E-3</v>
      </c>
      <c r="P36" s="466"/>
      <c r="Q36" s="76"/>
    </row>
    <row r="37" spans="1:17" ht="14.15" customHeight="1">
      <c r="A37" s="26"/>
      <c r="B37" s="118">
        <v>28</v>
      </c>
      <c r="C37" s="12" t="s">
        <v>562</v>
      </c>
      <c r="D37" s="13">
        <v>24.086016000000001</v>
      </c>
      <c r="E37" s="13">
        <v>483.061621</v>
      </c>
      <c r="F37" s="75"/>
      <c r="G37" s="28"/>
      <c r="H37" s="75"/>
      <c r="I37" s="13">
        <v>507.14763699999997</v>
      </c>
      <c r="J37" s="13">
        <v>30.558447000000001</v>
      </c>
      <c r="K37" s="75"/>
      <c r="L37" s="28"/>
      <c r="M37" s="13">
        <v>30.558447000000001</v>
      </c>
      <c r="N37" s="13">
        <f t="shared" si="0"/>
        <v>381.98058750000001</v>
      </c>
      <c r="O37" s="17">
        <v>6.3E-3</v>
      </c>
      <c r="P37" s="466"/>
      <c r="Q37" s="76"/>
    </row>
    <row r="38" spans="1:17" ht="14.15" customHeight="1">
      <c r="A38" s="26"/>
      <c r="B38" s="118">
        <v>29</v>
      </c>
      <c r="C38" s="12" t="s">
        <v>563</v>
      </c>
      <c r="D38" s="13">
        <v>34.394832999999998</v>
      </c>
      <c r="E38" s="13">
        <v>4930.8165410000001</v>
      </c>
      <c r="F38" s="75"/>
      <c r="G38" s="28"/>
      <c r="H38" s="75"/>
      <c r="I38" s="13">
        <v>4965.2113740000004</v>
      </c>
      <c r="J38" s="13">
        <v>188.05711400000001</v>
      </c>
      <c r="K38" s="75"/>
      <c r="L38" s="28"/>
      <c r="M38" s="13">
        <v>188.05711400000001</v>
      </c>
      <c r="N38" s="13">
        <f t="shared" si="0"/>
        <v>2350.713925</v>
      </c>
      <c r="O38" s="17">
        <v>3.8800000000000001E-2</v>
      </c>
      <c r="P38" s="13">
        <v>1</v>
      </c>
      <c r="Q38" s="76"/>
    </row>
    <row r="39" spans="1:17" ht="14.15" customHeight="1">
      <c r="A39" s="26"/>
      <c r="B39" s="118">
        <v>30</v>
      </c>
      <c r="C39" s="12" t="s">
        <v>564</v>
      </c>
      <c r="D39" s="75"/>
      <c r="E39" s="13">
        <v>86.516186000000005</v>
      </c>
      <c r="F39" s="75"/>
      <c r="G39" s="28"/>
      <c r="H39" s="75"/>
      <c r="I39" s="13">
        <v>86.516186000000005</v>
      </c>
      <c r="J39" s="13">
        <v>3.4188209999999999</v>
      </c>
      <c r="K39" s="75"/>
      <c r="L39" s="28"/>
      <c r="M39" s="13">
        <v>3.4188209999999999</v>
      </c>
      <c r="N39" s="13">
        <f t="shared" si="0"/>
        <v>42.735262499999997</v>
      </c>
      <c r="O39" s="17">
        <v>6.9999999999999999E-4</v>
      </c>
      <c r="P39" s="466"/>
      <c r="Q39" s="76"/>
    </row>
    <row r="40" spans="1:17" ht="14.15" customHeight="1">
      <c r="A40" s="26"/>
      <c r="B40" s="118">
        <v>31</v>
      </c>
      <c r="C40" s="12" t="s">
        <v>565</v>
      </c>
      <c r="D40" s="13">
        <v>105.430772</v>
      </c>
      <c r="E40" s="13"/>
      <c r="F40" s="75"/>
      <c r="G40" s="28"/>
      <c r="H40" s="75"/>
      <c r="I40" s="13">
        <v>105.430772</v>
      </c>
      <c r="J40" s="13">
        <v>8.4344579999999993</v>
      </c>
      <c r="K40" s="75"/>
      <c r="L40" s="28"/>
      <c r="M40" s="13">
        <v>8.4344579999999993</v>
      </c>
      <c r="N40" s="13">
        <f t="shared" si="0"/>
        <v>105.430725</v>
      </c>
      <c r="O40" s="17">
        <v>1.6999999999999999E-3</v>
      </c>
      <c r="P40" s="466"/>
      <c r="Q40" s="76"/>
    </row>
    <row r="41" spans="1:17" ht="14.15" customHeight="1">
      <c r="A41" s="26"/>
      <c r="B41" s="118">
        <v>32</v>
      </c>
      <c r="C41" s="12" t="s">
        <v>566</v>
      </c>
      <c r="D41" s="13"/>
      <c r="E41" s="13">
        <v>627.38247100000001</v>
      </c>
      <c r="F41" s="75"/>
      <c r="G41" s="28"/>
      <c r="H41" s="75"/>
      <c r="I41" s="13">
        <v>627.38247100000001</v>
      </c>
      <c r="J41" s="13">
        <v>40.821733999999999</v>
      </c>
      <c r="K41" s="75"/>
      <c r="L41" s="28"/>
      <c r="M41" s="13">
        <v>40.821733999999999</v>
      </c>
      <c r="N41" s="13">
        <f t="shared" si="0"/>
        <v>510.27167500000002</v>
      </c>
      <c r="O41" s="17">
        <v>8.3999999999999995E-3</v>
      </c>
      <c r="P41" s="466"/>
      <c r="Q41" s="76"/>
    </row>
    <row r="42" spans="1:17" ht="14.15" customHeight="1">
      <c r="A42" s="26"/>
      <c r="B42" s="118">
        <v>33</v>
      </c>
      <c r="C42" s="12" t="s">
        <v>567</v>
      </c>
      <c r="D42" s="13"/>
      <c r="E42" s="13">
        <v>26.769689</v>
      </c>
      <c r="F42" s="75"/>
      <c r="G42" s="28"/>
      <c r="H42" s="75"/>
      <c r="I42" s="13">
        <v>26.769689</v>
      </c>
      <c r="J42" s="13">
        <v>1.902979</v>
      </c>
      <c r="K42" s="75"/>
      <c r="L42" s="28"/>
      <c r="M42" s="13">
        <v>1.902979</v>
      </c>
      <c r="N42" s="13">
        <f t="shared" si="0"/>
        <v>23.7872375</v>
      </c>
      <c r="O42" s="17">
        <v>4.0000000000000002E-4</v>
      </c>
      <c r="P42" s="466"/>
      <c r="Q42" s="76"/>
    </row>
    <row r="43" spans="1:17" ht="14.15" customHeight="1">
      <c r="A43" s="26"/>
      <c r="B43" s="118">
        <v>34</v>
      </c>
      <c r="C43" s="12" t="s">
        <v>568</v>
      </c>
      <c r="D43" s="75"/>
      <c r="E43" s="13">
        <v>244.87764899999999</v>
      </c>
      <c r="F43" s="75"/>
      <c r="G43" s="28"/>
      <c r="H43" s="75"/>
      <c r="I43" s="13">
        <v>244.87764899999999</v>
      </c>
      <c r="J43" s="13">
        <v>17.407623000000001</v>
      </c>
      <c r="K43" s="75"/>
      <c r="L43" s="28"/>
      <c r="M43" s="13">
        <v>17.407623000000001</v>
      </c>
      <c r="N43" s="13">
        <f t="shared" si="0"/>
        <v>217.59528750000001</v>
      </c>
      <c r="O43" s="17">
        <v>3.5999999999999999E-3</v>
      </c>
      <c r="P43" s="466"/>
      <c r="Q43" s="76"/>
    </row>
    <row r="44" spans="1:17" ht="14.15" customHeight="1">
      <c r="A44" s="26"/>
      <c r="B44" s="118">
        <v>35</v>
      </c>
      <c r="C44" s="12" t="s">
        <v>569</v>
      </c>
      <c r="D44" s="75"/>
      <c r="E44" s="13">
        <v>279.87228399999998</v>
      </c>
      <c r="F44" s="75"/>
      <c r="G44" s="28"/>
      <c r="H44" s="75"/>
      <c r="I44" s="13">
        <v>279.87228399999998</v>
      </c>
      <c r="J44" s="13">
        <v>15.776265</v>
      </c>
      <c r="K44" s="75"/>
      <c r="L44" s="28"/>
      <c r="M44" s="13">
        <v>15.776265</v>
      </c>
      <c r="N44" s="13">
        <f t="shared" si="0"/>
        <v>197.20331250000001</v>
      </c>
      <c r="O44" s="17">
        <v>3.3E-3</v>
      </c>
      <c r="P44" s="466"/>
      <c r="Q44" s="76"/>
    </row>
    <row r="45" spans="1:17" ht="14.15" customHeight="1">
      <c r="A45" s="26"/>
      <c r="B45" s="118">
        <v>36</v>
      </c>
      <c r="C45" s="12" t="s">
        <v>570</v>
      </c>
      <c r="D45" s="13">
        <v>32.515098999999999</v>
      </c>
      <c r="E45" s="13">
        <v>86256.349103</v>
      </c>
      <c r="F45" s="75"/>
      <c r="G45" s="28"/>
      <c r="H45" s="75"/>
      <c r="I45" s="13">
        <v>86288.864201999997</v>
      </c>
      <c r="J45" s="13">
        <v>3231.0124780000001</v>
      </c>
      <c r="K45" s="75"/>
      <c r="L45" s="28"/>
      <c r="M45" s="13">
        <v>3231.0124780000001</v>
      </c>
      <c r="N45" s="13">
        <f t="shared" si="0"/>
        <v>40387.655975000001</v>
      </c>
      <c r="O45" s="17">
        <v>0.66710000000000003</v>
      </c>
      <c r="P45" s="466"/>
      <c r="Q45" s="76"/>
    </row>
    <row r="46" spans="1:17" ht="14.15" customHeight="1">
      <c r="A46" s="26"/>
      <c r="B46" s="118">
        <v>37</v>
      </c>
      <c r="C46" s="12" t="s">
        <v>571</v>
      </c>
      <c r="D46" s="13">
        <v>95.967724000000004</v>
      </c>
      <c r="E46" s="13"/>
      <c r="F46" s="75"/>
      <c r="G46" s="28"/>
      <c r="H46" s="75"/>
      <c r="I46" s="13">
        <v>95.967724000000004</v>
      </c>
      <c r="J46" s="13">
        <v>7.677416</v>
      </c>
      <c r="K46" s="75"/>
      <c r="L46" s="28"/>
      <c r="M46" s="13">
        <v>7.677416</v>
      </c>
      <c r="N46" s="13">
        <f t="shared" si="0"/>
        <v>95.967699999999994</v>
      </c>
      <c r="O46" s="17">
        <v>1.6000000000000001E-3</v>
      </c>
      <c r="P46" s="466"/>
      <c r="Q46" s="76"/>
    </row>
    <row r="47" spans="1:17" ht="14.15" customHeight="1">
      <c r="A47" s="26"/>
      <c r="B47" s="118">
        <v>38</v>
      </c>
      <c r="C47" s="12" t="s">
        <v>572</v>
      </c>
      <c r="D47" s="13"/>
      <c r="E47" s="13">
        <v>448.29051299999998</v>
      </c>
      <c r="F47" s="75"/>
      <c r="G47" s="28"/>
      <c r="H47" s="75"/>
      <c r="I47" s="13">
        <v>448.29051299999998</v>
      </c>
      <c r="J47" s="13">
        <v>18.256055</v>
      </c>
      <c r="K47" s="75"/>
      <c r="L47" s="28"/>
      <c r="M47" s="13">
        <v>18.256055</v>
      </c>
      <c r="N47" s="13">
        <f t="shared" si="0"/>
        <v>228.20068749999999</v>
      </c>
      <c r="O47" s="17">
        <v>3.8E-3</v>
      </c>
      <c r="P47" s="466"/>
      <c r="Q47" s="76"/>
    </row>
    <row r="48" spans="1:17" ht="14.15" customHeight="1">
      <c r="A48" s="26"/>
      <c r="B48" s="118">
        <v>39</v>
      </c>
      <c r="C48" s="12" t="s">
        <v>573</v>
      </c>
      <c r="D48" s="13">
        <v>618.79044799999997</v>
      </c>
      <c r="E48" s="13">
        <v>2147.710169</v>
      </c>
      <c r="F48" s="75"/>
      <c r="G48" s="28"/>
      <c r="H48" s="75"/>
      <c r="I48" s="13">
        <v>2766.5006170000001</v>
      </c>
      <c r="J48" s="13">
        <v>139.32386199999999</v>
      </c>
      <c r="K48" s="75"/>
      <c r="L48" s="28"/>
      <c r="M48" s="13">
        <v>139.32386199999999</v>
      </c>
      <c r="N48" s="13">
        <f t="shared" si="0"/>
        <v>1741.5482749999999</v>
      </c>
      <c r="O48" s="17">
        <v>2.8799999999999999E-2</v>
      </c>
      <c r="P48" s="466"/>
      <c r="Q48" s="76"/>
    </row>
    <row r="49" spans="1:17" ht="14.15" customHeight="1">
      <c r="A49" s="26"/>
      <c r="B49" s="118">
        <v>40</v>
      </c>
      <c r="C49" s="12" t="s">
        <v>574</v>
      </c>
      <c r="D49" s="13"/>
      <c r="E49" s="13">
        <v>3.3304930000000001</v>
      </c>
      <c r="F49" s="75"/>
      <c r="G49" s="28"/>
      <c r="H49" s="75"/>
      <c r="I49" s="13">
        <v>3.3304930000000001</v>
      </c>
      <c r="J49" s="13">
        <v>0.70262000000000002</v>
      </c>
      <c r="K49" s="75"/>
      <c r="L49" s="28"/>
      <c r="M49" s="13">
        <v>0.70262000000000002</v>
      </c>
      <c r="N49" s="13">
        <f t="shared" si="0"/>
        <v>8.7827500000000001</v>
      </c>
      <c r="O49" s="17">
        <v>1E-4</v>
      </c>
      <c r="P49" s="466"/>
      <c r="Q49" s="76"/>
    </row>
    <row r="50" spans="1:17" ht="14.15" customHeight="1">
      <c r="A50" s="26"/>
      <c r="B50" s="118">
        <v>41</v>
      </c>
      <c r="C50" s="12" t="s">
        <v>575</v>
      </c>
      <c r="D50" s="13">
        <v>42.981563999999999</v>
      </c>
      <c r="E50" s="13"/>
      <c r="F50" s="75"/>
      <c r="G50" s="28"/>
      <c r="H50" s="75"/>
      <c r="I50" s="13">
        <v>42.981563999999999</v>
      </c>
      <c r="J50" s="13">
        <v>3.4385279999999998</v>
      </c>
      <c r="K50" s="75"/>
      <c r="L50" s="28"/>
      <c r="M50" s="13">
        <v>3.4385279999999998</v>
      </c>
      <c r="N50" s="13">
        <f t="shared" si="0"/>
        <v>42.9816</v>
      </c>
      <c r="O50" s="17">
        <v>6.9999999999999999E-4</v>
      </c>
      <c r="P50" s="466"/>
      <c r="Q50" s="76"/>
    </row>
    <row r="51" spans="1:17" ht="14.15" customHeight="1">
      <c r="A51" s="26"/>
      <c r="B51" s="118">
        <v>42</v>
      </c>
      <c r="C51" s="12" t="s">
        <v>576</v>
      </c>
      <c r="D51" s="13"/>
      <c r="E51" s="13">
        <v>171.27374900000001</v>
      </c>
      <c r="F51" s="75"/>
      <c r="G51" s="28"/>
      <c r="H51" s="75"/>
      <c r="I51" s="13">
        <v>171.27374900000001</v>
      </c>
      <c r="J51" s="13">
        <v>8.3047839999999997</v>
      </c>
      <c r="K51" s="75"/>
      <c r="L51" s="28"/>
      <c r="M51" s="13">
        <v>8.3047839999999997</v>
      </c>
      <c r="N51" s="13">
        <f t="shared" si="0"/>
        <v>103.8098</v>
      </c>
      <c r="O51" s="17">
        <v>1.6999999999999999E-3</v>
      </c>
      <c r="P51" s="466"/>
      <c r="Q51" s="76"/>
    </row>
    <row r="52" spans="1:17" ht="14.15" customHeight="1">
      <c r="A52" s="26"/>
      <c r="B52" s="11" t="s">
        <v>393</v>
      </c>
      <c r="C52" s="12" t="s">
        <v>224</v>
      </c>
      <c r="D52" s="13">
        <v>2470.861476</v>
      </c>
      <c r="E52" s="13">
        <v>119074.426337</v>
      </c>
      <c r="F52" s="75"/>
      <c r="G52" s="28"/>
      <c r="H52" s="75"/>
      <c r="I52" s="13">
        <v>121545.287813</v>
      </c>
      <c r="J52" s="13">
        <v>4843.1897779999999</v>
      </c>
      <c r="K52" s="75"/>
      <c r="L52" s="28"/>
      <c r="M52" s="13">
        <v>4843.1897779999999</v>
      </c>
      <c r="N52" s="13">
        <f>SUM(N10:N51)</f>
        <v>60539.872225000006</v>
      </c>
      <c r="O52" s="28">
        <v>0.99990000000000023</v>
      </c>
      <c r="P52" s="467"/>
      <c r="Q52" s="76"/>
    </row>
    <row r="53" spans="1:17" ht="14.15" customHeight="1">
      <c r="A53" s="26"/>
      <c r="B53" s="26"/>
      <c r="C53" s="26"/>
      <c r="D53" s="26"/>
      <c r="E53" s="26"/>
      <c r="F53" s="26"/>
      <c r="G53" s="26"/>
      <c r="H53" s="26"/>
      <c r="I53" s="26"/>
      <c r="J53" s="26"/>
      <c r="K53" s="26"/>
      <c r="L53" s="26"/>
      <c r="M53" s="26"/>
      <c r="N53" s="26"/>
      <c r="O53" s="26"/>
      <c r="P53" s="26"/>
      <c r="Q53" s="26"/>
    </row>
    <row r="54" spans="1:17" hidden="1">
      <c r="A54" s="26"/>
      <c r="B54" s="26"/>
      <c r="C54" s="26"/>
      <c r="D54" s="26"/>
      <c r="E54" s="26"/>
      <c r="F54" s="26"/>
      <c r="G54" s="26"/>
      <c r="H54" s="26"/>
      <c r="I54" s="26"/>
      <c r="J54" s="26"/>
      <c r="K54" s="26"/>
      <c r="L54" s="26"/>
      <c r="M54" s="26"/>
      <c r="N54" s="26"/>
      <c r="O54" s="26"/>
      <c r="P54" s="26"/>
      <c r="Q54" s="26"/>
    </row>
  </sheetData>
  <mergeCells count="4">
    <mergeCell ref="D7:E7"/>
    <mergeCell ref="F7:G7"/>
    <mergeCell ref="J7:L7"/>
    <mergeCell ref="B3:I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0"/>
  <sheetViews>
    <sheetView showGridLines="0" workbookViewId="0"/>
  </sheetViews>
  <sheetFormatPr defaultColWidth="9.1796875" defaultRowHeight="13"/>
  <cols>
    <col min="1" max="2" width="9.1796875" style="33" customWidth="1"/>
    <col min="3" max="3" width="73.54296875" style="33" customWidth="1"/>
    <col min="4" max="4" width="18.1796875" style="33" customWidth="1"/>
    <col min="5" max="6" width="9.1796875" style="33" customWidth="1"/>
    <col min="7" max="16384" width="9.1796875" style="33"/>
  </cols>
  <sheetData>
    <row r="1" spans="1:7" s="462" customFormat="1" ht="16" customHeight="1">
      <c r="A1" s="463" t="s">
        <v>1212</v>
      </c>
      <c r="B1" s="463"/>
      <c r="C1" s="463"/>
      <c r="D1" s="464"/>
      <c r="E1" s="111"/>
      <c r="F1" s="465"/>
      <c r="G1" s="465"/>
    </row>
    <row r="2" spans="1:7">
      <c r="A2" s="26"/>
      <c r="B2" s="26"/>
      <c r="C2" s="26"/>
      <c r="D2" s="26"/>
      <c r="E2" s="26"/>
      <c r="F2" s="26"/>
    </row>
    <row r="3" spans="1:7" ht="21">
      <c r="A3" s="26"/>
      <c r="B3" s="483" t="s">
        <v>1180</v>
      </c>
      <c r="C3" s="498"/>
      <c r="D3" s="498"/>
      <c r="E3" s="26"/>
      <c r="F3" s="26"/>
    </row>
    <row r="4" spans="1:7" ht="21">
      <c r="A4" s="26"/>
      <c r="B4" s="219"/>
      <c r="C4" s="221"/>
      <c r="D4" s="221"/>
      <c r="E4" s="26"/>
      <c r="F4" s="26"/>
    </row>
    <row r="5" spans="1:7">
      <c r="A5" s="26"/>
      <c r="B5" s="26"/>
      <c r="C5" s="26"/>
      <c r="D5" s="26"/>
      <c r="E5" s="26"/>
      <c r="F5" s="26"/>
    </row>
    <row r="6" spans="1:7" ht="14.5">
      <c r="A6" s="26"/>
      <c r="B6" s="252" t="s">
        <v>180</v>
      </c>
      <c r="C6" s="266"/>
      <c r="D6" s="250" t="s">
        <v>88</v>
      </c>
      <c r="E6" s="26"/>
      <c r="F6" s="26"/>
    </row>
    <row r="7" spans="1:7" ht="14.5">
      <c r="A7" s="26"/>
      <c r="B7" s="236" t="s">
        <v>89</v>
      </c>
      <c r="C7" s="238" t="s">
        <v>90</v>
      </c>
      <c r="D7" s="13">
        <f>84533261766.61/1000000</f>
        <v>84533.261766609998</v>
      </c>
      <c r="E7" s="26"/>
      <c r="F7" s="26"/>
    </row>
    <row r="8" spans="1:7" ht="14.5">
      <c r="A8" s="26"/>
      <c r="B8" s="11" t="s">
        <v>91</v>
      </c>
      <c r="C8" s="12" t="s">
        <v>92</v>
      </c>
      <c r="D8" s="13">
        <v>3.8699999995648969E-4</v>
      </c>
      <c r="E8" s="26"/>
      <c r="F8" s="26"/>
    </row>
    <row r="9" spans="1:7" ht="14.5">
      <c r="A9" s="26"/>
      <c r="B9" s="11" t="s">
        <v>93</v>
      </c>
      <c r="C9" s="12" t="s">
        <v>94</v>
      </c>
      <c r="D9" s="13">
        <f>32714372.3/1000000</f>
        <v>32.714372300000001</v>
      </c>
      <c r="E9" s="26"/>
      <c r="F9" s="26"/>
    </row>
    <row r="10" spans="1:7">
      <c r="A10" s="26"/>
      <c r="B10" s="26"/>
      <c r="C10" s="26"/>
      <c r="D10" s="26"/>
      <c r="E10" s="26"/>
      <c r="F10" s="26"/>
    </row>
  </sheetData>
  <mergeCells count="1">
    <mergeCell ref="B3:D3"/>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
  <sheetViews>
    <sheetView showGridLines="0" workbookViewId="0"/>
  </sheetViews>
  <sheetFormatPr defaultColWidth="9.1796875" defaultRowHeight="13"/>
  <cols>
    <col min="1" max="1" width="8.81640625" style="104" customWidth="1"/>
    <col min="2" max="2" width="12.81640625" style="104" customWidth="1"/>
    <col min="3" max="3" width="98.54296875" style="104" customWidth="1"/>
    <col min="4" max="4" width="14.81640625" style="104" customWidth="1"/>
    <col min="5" max="6" width="24.1796875" style="104" customWidth="1"/>
    <col min="7" max="16384" width="9.1796875" style="104"/>
  </cols>
  <sheetData>
    <row r="1" spans="1:7" s="462" customFormat="1" ht="16" customHeight="1">
      <c r="A1" s="463" t="s">
        <v>1212</v>
      </c>
      <c r="B1" s="463"/>
      <c r="C1" s="463"/>
      <c r="D1" s="464"/>
      <c r="E1" s="111"/>
      <c r="F1" s="465"/>
      <c r="G1" s="465"/>
    </row>
    <row r="2" spans="1:7">
      <c r="A2" s="103"/>
      <c r="B2" s="103"/>
      <c r="C2" s="103"/>
      <c r="D2" s="103"/>
      <c r="E2" s="103"/>
      <c r="F2" s="103"/>
    </row>
    <row r="3" spans="1:7" ht="21">
      <c r="A3" s="103"/>
      <c r="B3" s="483" t="s">
        <v>1181</v>
      </c>
      <c r="C3" s="489"/>
      <c r="D3" s="103"/>
      <c r="E3" s="135"/>
      <c r="F3" s="103"/>
    </row>
    <row r="4" spans="1:7">
      <c r="A4" s="103"/>
      <c r="B4" s="103"/>
      <c r="C4" s="103"/>
      <c r="D4" s="103"/>
      <c r="E4" s="103"/>
      <c r="F4" s="103"/>
    </row>
    <row r="5" spans="1:7">
      <c r="A5" s="103"/>
      <c r="B5" s="103"/>
      <c r="C5" s="103"/>
      <c r="D5" s="103"/>
      <c r="E5" s="103"/>
      <c r="F5" s="103"/>
    </row>
    <row r="6" spans="1:7" ht="14.5">
      <c r="A6" s="103"/>
      <c r="B6" s="251" t="s">
        <v>180</v>
      </c>
      <c r="C6" s="267"/>
      <c r="D6" s="250" t="s">
        <v>997</v>
      </c>
      <c r="E6" s="103"/>
      <c r="F6" s="103"/>
    </row>
    <row r="7" spans="1:7" ht="29">
      <c r="A7" s="103"/>
      <c r="B7" s="267"/>
      <c r="C7" s="267"/>
      <c r="D7" s="250" t="s">
        <v>998</v>
      </c>
      <c r="E7" s="103"/>
      <c r="F7" s="103"/>
    </row>
    <row r="8" spans="1:7" ht="14.5">
      <c r="A8" s="103"/>
      <c r="B8" s="236" t="s">
        <v>89</v>
      </c>
      <c r="C8" s="238" t="s">
        <v>999</v>
      </c>
      <c r="D8" s="13">
        <v>319845</v>
      </c>
      <c r="E8" s="103"/>
      <c r="F8" s="103"/>
    </row>
    <row r="9" spans="1:7" ht="29">
      <c r="A9" s="103"/>
      <c r="B9" s="11" t="s">
        <v>91</v>
      </c>
      <c r="C9" s="12" t="s">
        <v>1000</v>
      </c>
      <c r="D9" s="13">
        <v>-319845</v>
      </c>
      <c r="E9" s="103"/>
      <c r="F9" s="103"/>
    </row>
    <row r="10" spans="1:7" ht="29">
      <c r="A10" s="103"/>
      <c r="B10" s="11" t="s">
        <v>93</v>
      </c>
      <c r="C10" s="12" t="s">
        <v>1001</v>
      </c>
      <c r="D10" s="13"/>
      <c r="E10" s="103"/>
      <c r="F10" s="103"/>
    </row>
    <row r="11" spans="1:7" ht="14.5">
      <c r="A11" s="103"/>
      <c r="B11" s="11" t="s">
        <v>109</v>
      </c>
      <c r="C11" s="12" t="s">
        <v>1002</v>
      </c>
      <c r="D11" s="13"/>
      <c r="E11" s="103"/>
    </row>
    <row r="12" spans="1:7" ht="43.5">
      <c r="A12" s="103"/>
      <c r="B12" s="11" t="s">
        <v>111</v>
      </c>
      <c r="C12" s="12" t="s">
        <v>1003</v>
      </c>
      <c r="D12" s="13"/>
      <c r="E12" s="103"/>
      <c r="F12" s="103"/>
    </row>
    <row r="13" spans="1:7" ht="14.5">
      <c r="A13" s="103"/>
      <c r="B13" s="11" t="s">
        <v>113</v>
      </c>
      <c r="C13" s="12" t="s">
        <v>1004</v>
      </c>
      <c r="D13" s="13"/>
      <c r="E13" s="103"/>
      <c r="F13" s="103"/>
    </row>
    <row r="14" spans="1:7" ht="14.5">
      <c r="A14" s="103"/>
      <c r="B14" s="11" t="s">
        <v>115</v>
      </c>
      <c r="C14" s="12" t="s">
        <v>1005</v>
      </c>
      <c r="D14" s="13"/>
      <c r="E14" s="103"/>
      <c r="F14" s="103"/>
    </row>
    <row r="15" spans="1:7" ht="14.5">
      <c r="A15" s="103"/>
      <c r="B15" s="11" t="s">
        <v>127</v>
      </c>
      <c r="C15" s="12" t="s">
        <v>1006</v>
      </c>
      <c r="D15" s="13">
        <v>-1334.8776850200013</v>
      </c>
      <c r="E15" s="103"/>
      <c r="F15" s="103"/>
    </row>
    <row r="16" spans="1:7" ht="14.5">
      <c r="A16" s="103"/>
      <c r="B16" s="11" t="s">
        <v>131</v>
      </c>
      <c r="C16" s="12" t="s">
        <v>1007</v>
      </c>
      <c r="D16" s="13"/>
      <c r="E16" s="103"/>
      <c r="F16" s="103"/>
    </row>
    <row r="17" spans="1:6" ht="14.5">
      <c r="A17" s="103"/>
      <c r="B17" s="11" t="s">
        <v>135</v>
      </c>
      <c r="C17" s="12" t="s">
        <v>1008</v>
      </c>
      <c r="D17" s="13">
        <v>32390.361024999998</v>
      </c>
      <c r="E17" s="103"/>
      <c r="F17" s="103"/>
    </row>
    <row r="18" spans="1:6" ht="29">
      <c r="A18" s="103"/>
      <c r="B18" s="11" t="s">
        <v>139</v>
      </c>
      <c r="C18" s="12" t="s">
        <v>1009</v>
      </c>
      <c r="D18" s="13"/>
      <c r="E18" s="103"/>
      <c r="F18" s="103"/>
    </row>
    <row r="19" spans="1:6" ht="29">
      <c r="A19" s="103"/>
      <c r="B19" s="11" t="s">
        <v>1010</v>
      </c>
      <c r="C19" s="12" t="s">
        <v>1011</v>
      </c>
      <c r="D19" s="13"/>
      <c r="E19" s="103"/>
      <c r="F19" s="103"/>
    </row>
    <row r="20" spans="1:6" ht="29">
      <c r="A20" s="103"/>
      <c r="B20" s="11" t="s">
        <v>1012</v>
      </c>
      <c r="C20" s="12" t="s">
        <v>1013</v>
      </c>
      <c r="D20" s="13"/>
      <c r="E20" s="103"/>
      <c r="F20" s="103"/>
    </row>
    <row r="21" spans="1:6" ht="14.5">
      <c r="A21" s="103"/>
      <c r="B21" s="11" t="s">
        <v>143</v>
      </c>
      <c r="C21" s="12" t="s">
        <v>1014</v>
      </c>
      <c r="D21" s="13">
        <f>(180552026944.02)/1000000</f>
        <v>180552.02694401998</v>
      </c>
      <c r="E21" s="103"/>
      <c r="F21" s="103"/>
    </row>
    <row r="22" spans="1:6" ht="14.5">
      <c r="A22" s="103"/>
      <c r="B22" s="11" t="s">
        <v>146</v>
      </c>
      <c r="C22" s="12" t="s">
        <v>147</v>
      </c>
      <c r="D22" s="13">
        <v>211607.51028399999</v>
      </c>
      <c r="E22" s="103"/>
      <c r="F22" s="103"/>
    </row>
    <row r="23" spans="1:6">
      <c r="A23" s="103"/>
      <c r="B23" s="103"/>
      <c r="C23" s="103"/>
      <c r="D23" s="103"/>
      <c r="E23" s="103"/>
      <c r="F23" s="103"/>
    </row>
    <row r="24" spans="1:6">
      <c r="A24" s="103"/>
      <c r="B24" s="103"/>
      <c r="C24" s="103"/>
      <c r="D24" s="103"/>
      <c r="E24" s="103"/>
      <c r="F24" s="103"/>
    </row>
    <row r="25" spans="1:6">
      <c r="A25" s="103"/>
      <c r="B25" s="103"/>
      <c r="C25" s="103"/>
      <c r="D25" s="103"/>
      <c r="E25" s="103"/>
      <c r="F25" s="103"/>
    </row>
  </sheetData>
  <mergeCells count="1">
    <mergeCell ref="B3:C3"/>
  </mergeCells>
  <pageMargins left="0.7" right="0.7" top="0.75" bottom="0.75" header="0.3" footer="0.3"/>
  <pageSetup paperSize="9" orientation="portrait" verticalDpi="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8"/>
  <sheetViews>
    <sheetView showGridLines="0" workbookViewId="0"/>
  </sheetViews>
  <sheetFormatPr defaultColWidth="9.1796875" defaultRowHeight="14.5"/>
  <cols>
    <col min="1" max="2" width="8.1796875" style="104" customWidth="1"/>
    <col min="3" max="3" width="130.453125" style="104" customWidth="1"/>
    <col min="4" max="4" width="18.81640625" style="29" customWidth="1"/>
    <col min="5" max="5" width="16.54296875" style="29" customWidth="1"/>
    <col min="6" max="6" width="14.453125" style="104" customWidth="1"/>
    <col min="7" max="16384" width="9.1796875" style="104"/>
  </cols>
  <sheetData>
    <row r="1" spans="1:7" s="462" customFormat="1" ht="16" customHeight="1">
      <c r="A1" s="463" t="s">
        <v>1212</v>
      </c>
      <c r="B1" s="463"/>
      <c r="C1" s="463"/>
      <c r="D1" s="464"/>
      <c r="E1" s="111"/>
      <c r="F1" s="465"/>
      <c r="G1" s="465"/>
    </row>
    <row r="2" spans="1:7" ht="15" customHeight="1">
      <c r="A2" s="103"/>
      <c r="B2" s="103"/>
      <c r="C2" s="103"/>
      <c r="D2" s="109"/>
      <c r="E2" s="109"/>
      <c r="F2" s="103"/>
    </row>
    <row r="3" spans="1:7" ht="21" customHeight="1">
      <c r="A3" s="103"/>
      <c r="B3" s="502" t="s">
        <v>1182</v>
      </c>
      <c r="C3" s="503"/>
      <c r="D3" s="109"/>
      <c r="E3" s="109"/>
      <c r="F3" s="103"/>
    </row>
    <row r="4" spans="1:7" ht="21" customHeight="1">
      <c r="A4" s="229"/>
      <c r="B4" s="222"/>
      <c r="C4" s="223"/>
      <c r="D4" s="224"/>
      <c r="E4" s="224"/>
      <c r="F4" s="229"/>
    </row>
    <row r="5" spans="1:7" ht="15" customHeight="1">
      <c r="A5" s="103"/>
      <c r="B5" s="103"/>
      <c r="C5" s="239"/>
      <c r="D5" s="109"/>
      <c r="E5" s="109"/>
      <c r="F5" s="103"/>
    </row>
    <row r="6" spans="1:7" ht="15" customHeight="1">
      <c r="A6" s="103"/>
      <c r="B6" s="273" t="s">
        <v>180</v>
      </c>
      <c r="C6" s="439"/>
      <c r="D6" s="504" t="s">
        <v>1015</v>
      </c>
      <c r="E6" s="505"/>
      <c r="F6" s="103"/>
    </row>
    <row r="7" spans="1:7" ht="15" customHeight="1">
      <c r="A7" s="103"/>
      <c r="B7" s="506"/>
      <c r="C7" s="507"/>
      <c r="D7" s="250" t="s">
        <v>88</v>
      </c>
      <c r="E7" s="249" t="s">
        <v>95</v>
      </c>
      <c r="F7" s="103"/>
    </row>
    <row r="8" spans="1:7" ht="15" customHeight="1">
      <c r="A8" s="103"/>
      <c r="B8" s="508"/>
      <c r="C8" s="509"/>
      <c r="D8" s="250" t="s">
        <v>99</v>
      </c>
      <c r="E8" s="249" t="s">
        <v>101</v>
      </c>
      <c r="F8" s="103"/>
    </row>
    <row r="9" spans="1:7" ht="15" customHeight="1">
      <c r="A9" s="103"/>
      <c r="B9" s="510" t="s">
        <v>1016</v>
      </c>
      <c r="C9" s="511"/>
      <c r="D9" s="500"/>
      <c r="E9" s="501"/>
      <c r="F9" s="103"/>
    </row>
    <row r="10" spans="1:7" ht="18" customHeight="1">
      <c r="A10" s="103"/>
      <c r="B10" s="11" t="s">
        <v>89</v>
      </c>
      <c r="C10" s="12" t="s">
        <v>1017</v>
      </c>
      <c r="D10" s="13">
        <v>304861.57277899998</v>
      </c>
      <c r="E10" s="13">
        <v>314202.15200200002</v>
      </c>
      <c r="F10" s="103"/>
    </row>
    <row r="11" spans="1:7" ht="18" customHeight="1">
      <c r="A11" s="103"/>
      <c r="B11" s="11" t="s">
        <v>91</v>
      </c>
      <c r="C11" s="12" t="s">
        <v>1018</v>
      </c>
      <c r="D11" s="23"/>
      <c r="E11" s="23"/>
      <c r="F11" s="103"/>
    </row>
    <row r="12" spans="1:7" ht="18" customHeight="1">
      <c r="A12" s="103"/>
      <c r="B12" s="11" t="s">
        <v>93</v>
      </c>
      <c r="C12" s="12" t="s">
        <v>1019</v>
      </c>
      <c r="D12" s="13">
        <v>-12535</v>
      </c>
      <c r="E12" s="13">
        <v>-21979</v>
      </c>
      <c r="F12" s="103"/>
    </row>
    <row r="13" spans="1:7" ht="18" customHeight="1">
      <c r="A13" s="103"/>
      <c r="B13" s="11" t="s">
        <v>109</v>
      </c>
      <c r="C13" s="12" t="s">
        <v>1020</v>
      </c>
      <c r="D13" s="13"/>
      <c r="E13" s="13"/>
      <c r="F13" s="103"/>
    </row>
    <row r="14" spans="1:7" ht="18" customHeight="1">
      <c r="A14" s="103"/>
      <c r="B14" s="11" t="s">
        <v>111</v>
      </c>
      <c r="C14" s="12" t="s">
        <v>1021</v>
      </c>
      <c r="D14" s="13"/>
      <c r="E14" s="13"/>
      <c r="F14" s="103"/>
    </row>
    <row r="15" spans="1:7" ht="18" customHeight="1">
      <c r="A15" s="103"/>
      <c r="B15" s="11" t="s">
        <v>113</v>
      </c>
      <c r="C15" s="12" t="s">
        <v>1022</v>
      </c>
      <c r="D15" s="13">
        <v>-106</v>
      </c>
      <c r="E15" s="13">
        <f>(-98000000-55000000)/1000000</f>
        <v>-153</v>
      </c>
      <c r="F15" s="103"/>
    </row>
    <row r="16" spans="1:7" ht="18" customHeight="1">
      <c r="A16" s="103"/>
      <c r="B16" s="136" t="s">
        <v>115</v>
      </c>
      <c r="C16" s="137" t="s">
        <v>1023</v>
      </c>
      <c r="D16" s="13">
        <v>292220.57277899998</v>
      </c>
      <c r="E16" s="13">
        <v>292070.15200200002</v>
      </c>
      <c r="F16" s="103"/>
    </row>
    <row r="17" spans="1:6" ht="15" customHeight="1">
      <c r="A17" s="103"/>
      <c r="B17" s="499" t="s">
        <v>1024</v>
      </c>
      <c r="C17" s="500"/>
      <c r="D17" s="500"/>
      <c r="E17" s="501"/>
      <c r="F17" s="103"/>
    </row>
    <row r="18" spans="1:6" ht="18" customHeight="1">
      <c r="A18" s="103"/>
      <c r="B18" s="11" t="s">
        <v>127</v>
      </c>
      <c r="C18" s="12" t="s">
        <v>1025</v>
      </c>
      <c r="D18" s="13">
        <v>103.48707899999999</v>
      </c>
      <c r="E18" s="13">
        <v>1555.804535</v>
      </c>
      <c r="F18" s="103"/>
    </row>
    <row r="19" spans="1:6" ht="18" customHeight="1">
      <c r="A19" s="103"/>
      <c r="B19" s="11" t="s">
        <v>1026</v>
      </c>
      <c r="C19" s="137" t="s">
        <v>1027</v>
      </c>
      <c r="D19" s="13"/>
      <c r="E19" s="13"/>
      <c r="F19" s="103"/>
    </row>
    <row r="20" spans="1:6" ht="18" customHeight="1">
      <c r="A20" s="103"/>
      <c r="B20" s="11" t="s">
        <v>131</v>
      </c>
      <c r="C20" s="12" t="s">
        <v>1028</v>
      </c>
      <c r="D20" s="13">
        <v>5014.6352360000001</v>
      </c>
      <c r="E20" s="13">
        <v>3978.9777210000002</v>
      </c>
      <c r="F20" s="103"/>
    </row>
    <row r="21" spans="1:6" ht="18" customHeight="1">
      <c r="A21" s="103"/>
      <c r="B21" s="11" t="s">
        <v>1029</v>
      </c>
      <c r="C21" s="137" t="s">
        <v>1030</v>
      </c>
      <c r="D21" s="13"/>
      <c r="E21" s="13"/>
      <c r="F21" s="103"/>
    </row>
    <row r="22" spans="1:6" ht="18" customHeight="1">
      <c r="A22" s="103"/>
      <c r="B22" s="11" t="s">
        <v>1031</v>
      </c>
      <c r="C22" s="137" t="s">
        <v>1032</v>
      </c>
      <c r="D22" s="13"/>
      <c r="E22" s="13"/>
      <c r="F22" s="103"/>
    </row>
    <row r="23" spans="1:6" ht="18" customHeight="1">
      <c r="A23" s="103"/>
      <c r="B23" s="11" t="s">
        <v>135</v>
      </c>
      <c r="C23" s="12" t="s">
        <v>1033</v>
      </c>
      <c r="D23" s="13"/>
      <c r="E23" s="13"/>
      <c r="F23" s="103"/>
    </row>
    <row r="24" spans="1:6" ht="18" customHeight="1">
      <c r="A24" s="103"/>
      <c r="B24" s="11" t="s">
        <v>1034</v>
      </c>
      <c r="C24" s="12" t="s">
        <v>1035</v>
      </c>
      <c r="D24" s="13"/>
      <c r="E24" s="13"/>
      <c r="F24" s="103"/>
    </row>
    <row r="25" spans="1:6" ht="18" customHeight="1">
      <c r="A25" s="103"/>
      <c r="B25" s="11" t="s">
        <v>1036</v>
      </c>
      <c r="C25" s="12" t="s">
        <v>1037</v>
      </c>
      <c r="D25" s="13"/>
      <c r="E25" s="13"/>
      <c r="F25" s="103"/>
    </row>
    <row r="26" spans="1:6" ht="18" customHeight="1">
      <c r="A26" s="103"/>
      <c r="B26" s="11" t="s">
        <v>139</v>
      </c>
      <c r="C26" s="12" t="s">
        <v>1038</v>
      </c>
      <c r="D26" s="13"/>
      <c r="E26" s="13"/>
      <c r="F26" s="103"/>
    </row>
    <row r="27" spans="1:6" ht="18" customHeight="1">
      <c r="A27" s="103"/>
      <c r="B27" s="11" t="s">
        <v>143</v>
      </c>
      <c r="C27" s="12" t="s">
        <v>1039</v>
      </c>
      <c r="D27" s="13"/>
      <c r="E27" s="13"/>
      <c r="F27" s="103"/>
    </row>
    <row r="28" spans="1:6" ht="18" customHeight="1">
      <c r="A28" s="103"/>
      <c r="B28" s="105" t="s">
        <v>146</v>
      </c>
      <c r="C28" s="137" t="s">
        <v>1040</v>
      </c>
      <c r="D28" s="13">
        <v>5118.1223149999996</v>
      </c>
      <c r="E28" s="13">
        <v>5534.7822560000004</v>
      </c>
      <c r="F28" s="103"/>
    </row>
    <row r="29" spans="1:6" ht="18" customHeight="1">
      <c r="A29" s="103"/>
      <c r="B29" s="499" t="s">
        <v>1041</v>
      </c>
      <c r="C29" s="500"/>
      <c r="D29" s="500"/>
      <c r="E29" s="501"/>
      <c r="F29" s="103"/>
    </row>
    <row r="30" spans="1:6" ht="18" customHeight="1">
      <c r="A30" s="103"/>
      <c r="B30" s="11" t="s">
        <v>148</v>
      </c>
      <c r="C30" s="12" t="s">
        <v>1042</v>
      </c>
      <c r="D30" s="23"/>
      <c r="E30" s="23"/>
      <c r="F30" s="103"/>
    </row>
    <row r="31" spans="1:6" ht="18" customHeight="1">
      <c r="A31" s="103"/>
      <c r="B31" s="11" t="s">
        <v>162</v>
      </c>
      <c r="C31" s="12" t="s">
        <v>1043</v>
      </c>
      <c r="D31" s="23"/>
      <c r="E31" s="23"/>
      <c r="F31" s="103"/>
    </row>
    <row r="32" spans="1:6" ht="18" customHeight="1">
      <c r="A32" s="103"/>
      <c r="B32" s="11" t="s">
        <v>168</v>
      </c>
      <c r="C32" s="12" t="s">
        <v>1044</v>
      </c>
      <c r="D32" s="23"/>
      <c r="E32" s="23"/>
      <c r="F32" s="103"/>
    </row>
    <row r="33" spans="1:6" ht="18" customHeight="1">
      <c r="A33" s="103"/>
      <c r="B33" s="11" t="s">
        <v>1045</v>
      </c>
      <c r="C33" s="12" t="s">
        <v>1046</v>
      </c>
      <c r="D33" s="23"/>
      <c r="E33" s="23"/>
      <c r="F33" s="103"/>
    </row>
    <row r="34" spans="1:6" ht="18" customHeight="1">
      <c r="A34" s="103"/>
      <c r="B34" s="11" t="s">
        <v>170</v>
      </c>
      <c r="C34" s="12" t="s">
        <v>1047</v>
      </c>
      <c r="D34" s="23"/>
      <c r="E34" s="23"/>
      <c r="F34" s="103"/>
    </row>
    <row r="35" spans="1:6" ht="18" customHeight="1">
      <c r="A35" s="103"/>
      <c r="B35" s="11" t="s">
        <v>1048</v>
      </c>
      <c r="C35" s="12" t="s">
        <v>1049</v>
      </c>
      <c r="D35" s="23"/>
      <c r="E35" s="23"/>
      <c r="F35" s="103"/>
    </row>
    <row r="36" spans="1:6" ht="18" customHeight="1">
      <c r="A36" s="103"/>
      <c r="B36" s="105" t="s">
        <v>173</v>
      </c>
      <c r="C36" s="139" t="s">
        <v>1050</v>
      </c>
      <c r="D36" s="138"/>
      <c r="E36" s="138"/>
      <c r="F36" s="103"/>
    </row>
    <row r="37" spans="1:6" ht="18" customHeight="1">
      <c r="A37" s="103"/>
      <c r="B37" s="499" t="s">
        <v>1051</v>
      </c>
      <c r="C37" s="500"/>
      <c r="D37" s="500"/>
      <c r="E37" s="501"/>
      <c r="F37" s="103"/>
    </row>
    <row r="38" spans="1:6" ht="18" customHeight="1">
      <c r="A38" s="103"/>
      <c r="B38" s="11" t="s">
        <v>175</v>
      </c>
      <c r="C38" s="12" t="s">
        <v>1052</v>
      </c>
      <c r="D38" s="13">
        <v>109959</v>
      </c>
      <c r="E38" s="13">
        <v>130653.19896199999</v>
      </c>
      <c r="F38" s="103"/>
    </row>
    <row r="39" spans="1:6" ht="18" customHeight="1">
      <c r="A39" s="103"/>
      <c r="B39" s="11" t="s">
        <v>177</v>
      </c>
      <c r="C39" s="12" t="s">
        <v>1053</v>
      </c>
      <c r="D39" s="13">
        <v>-73293</v>
      </c>
      <c r="E39" s="13">
        <v>-93491.317261000004</v>
      </c>
      <c r="F39" s="103"/>
    </row>
    <row r="40" spans="1:6" ht="18" customHeight="1">
      <c r="A40" s="103"/>
      <c r="B40" s="11" t="s">
        <v>204</v>
      </c>
      <c r="C40" s="12" t="s">
        <v>1054</v>
      </c>
      <c r="D40" s="13">
        <v>0</v>
      </c>
      <c r="E40" s="13">
        <v>0</v>
      </c>
      <c r="F40" s="103"/>
    </row>
    <row r="41" spans="1:6" ht="18" customHeight="1">
      <c r="A41" s="103"/>
      <c r="B41" s="105" t="s">
        <v>205</v>
      </c>
      <c r="C41" s="139" t="s">
        <v>1055</v>
      </c>
      <c r="D41" s="140">
        <v>36666</v>
      </c>
      <c r="E41" s="140">
        <v>37161.881700999998</v>
      </c>
      <c r="F41" s="103"/>
    </row>
    <row r="42" spans="1:6" ht="18" customHeight="1">
      <c r="A42" s="103"/>
      <c r="B42" s="512" t="s">
        <v>1056</v>
      </c>
      <c r="C42" s="513"/>
      <c r="D42" s="513"/>
      <c r="E42" s="514"/>
      <c r="F42" s="103"/>
    </row>
    <row r="43" spans="1:6" ht="18" customHeight="1">
      <c r="A43" s="103"/>
      <c r="B43" s="11" t="s">
        <v>1057</v>
      </c>
      <c r="C43" s="12" t="s">
        <v>1058</v>
      </c>
      <c r="D43" s="23"/>
      <c r="E43" s="23"/>
      <c r="F43" s="103"/>
    </row>
    <row r="44" spans="1:6" ht="19" customHeight="1">
      <c r="A44" s="103"/>
      <c r="B44" s="11" t="s">
        <v>1059</v>
      </c>
      <c r="C44" s="12" t="s">
        <v>1060</v>
      </c>
      <c r="D44" s="23"/>
      <c r="E44" s="23"/>
      <c r="F44" s="103"/>
    </row>
    <row r="45" spans="1:6" ht="18" customHeight="1">
      <c r="A45" s="103"/>
      <c r="B45" s="11" t="s">
        <v>1061</v>
      </c>
      <c r="C45" s="137" t="s">
        <v>1062</v>
      </c>
      <c r="D45" s="23"/>
      <c r="E45" s="23"/>
      <c r="F45" s="103"/>
    </row>
    <row r="46" spans="1:6" ht="18" customHeight="1">
      <c r="A46" s="103"/>
      <c r="B46" s="11" t="s">
        <v>1063</v>
      </c>
      <c r="C46" s="137" t="s">
        <v>1064</v>
      </c>
      <c r="D46" s="23"/>
      <c r="E46" s="23"/>
      <c r="F46" s="103"/>
    </row>
    <row r="47" spans="1:6" ht="18" customHeight="1">
      <c r="A47" s="103"/>
      <c r="B47" s="11" t="s">
        <v>1065</v>
      </c>
      <c r="C47" s="137" t="s">
        <v>1066</v>
      </c>
      <c r="D47" s="23"/>
      <c r="E47" s="23"/>
      <c r="F47" s="103"/>
    </row>
    <row r="48" spans="1:6" ht="18" customHeight="1">
      <c r="A48" s="103"/>
      <c r="B48" s="11" t="s">
        <v>1067</v>
      </c>
      <c r="C48" s="137" t="s">
        <v>1068</v>
      </c>
      <c r="D48" s="13">
        <v>-122397</v>
      </c>
      <c r="E48" s="23"/>
      <c r="F48" s="103"/>
    </row>
    <row r="49" spans="1:6" ht="18" customHeight="1">
      <c r="A49" s="103"/>
      <c r="B49" s="11" t="s">
        <v>1069</v>
      </c>
      <c r="C49" s="137" t="s">
        <v>1070</v>
      </c>
      <c r="D49" s="23"/>
      <c r="E49" s="23"/>
      <c r="F49" s="103"/>
    </row>
    <row r="50" spans="1:6" ht="18" customHeight="1">
      <c r="A50" s="103"/>
      <c r="B50" s="11" t="s">
        <v>1071</v>
      </c>
      <c r="C50" s="137" t="s">
        <v>1072</v>
      </c>
      <c r="D50" s="23"/>
      <c r="E50" s="23"/>
      <c r="F50" s="103"/>
    </row>
    <row r="51" spans="1:6" ht="18" customHeight="1">
      <c r="A51" s="103"/>
      <c r="B51" s="11" t="s">
        <v>1073</v>
      </c>
      <c r="C51" s="137" t="s">
        <v>1074</v>
      </c>
      <c r="D51" s="23"/>
      <c r="E51" s="23"/>
      <c r="F51" s="103"/>
    </row>
    <row r="52" spans="1:6" ht="18" customHeight="1">
      <c r="A52" s="103"/>
      <c r="B52" s="11" t="s">
        <v>1075</v>
      </c>
      <c r="C52" s="137" t="s">
        <v>1076</v>
      </c>
      <c r="D52" s="23"/>
      <c r="E52" s="23"/>
      <c r="F52" s="103"/>
    </row>
    <row r="53" spans="1:6" ht="18" customHeight="1">
      <c r="A53" s="103"/>
      <c r="B53" s="105" t="s">
        <v>1077</v>
      </c>
      <c r="C53" s="139" t="s">
        <v>1078</v>
      </c>
      <c r="D53" s="140">
        <v>-160876.15067900001</v>
      </c>
      <c r="E53" s="138"/>
      <c r="F53" s="103"/>
    </row>
    <row r="54" spans="1:6" ht="18" customHeight="1">
      <c r="A54" s="103"/>
      <c r="B54" s="499" t="s">
        <v>1079</v>
      </c>
      <c r="C54" s="500"/>
      <c r="D54" s="500"/>
      <c r="E54" s="501"/>
      <c r="F54" s="103"/>
    </row>
    <row r="55" spans="1:6" ht="18" customHeight="1">
      <c r="A55" s="103"/>
      <c r="B55" s="11" t="s">
        <v>209</v>
      </c>
      <c r="C55" s="12" t="s">
        <v>1080</v>
      </c>
      <c r="D55" s="13">
        <v>19710.305964209998</v>
      </c>
      <c r="E55" s="13">
        <v>19449.563845119999</v>
      </c>
      <c r="F55" s="103"/>
    </row>
    <row r="56" spans="1:6" ht="18" customHeight="1">
      <c r="A56" s="103"/>
      <c r="B56" s="105" t="s">
        <v>217</v>
      </c>
      <c r="C56" s="139" t="s">
        <v>147</v>
      </c>
      <c r="D56" s="140">
        <v>211607.51028399999</v>
      </c>
      <c r="E56" s="140">
        <v>334766.81595900003</v>
      </c>
      <c r="F56" s="103"/>
    </row>
    <row r="57" spans="1:6" ht="18" customHeight="1">
      <c r="A57" s="103"/>
      <c r="B57" s="499" t="s">
        <v>145</v>
      </c>
      <c r="C57" s="500"/>
      <c r="D57" s="500"/>
      <c r="E57" s="501"/>
      <c r="F57" s="103"/>
    </row>
    <row r="58" spans="1:6" ht="18" customHeight="1">
      <c r="A58" s="103"/>
      <c r="B58" s="11" t="s">
        <v>219</v>
      </c>
      <c r="C58" s="12" t="s">
        <v>149</v>
      </c>
      <c r="D58" s="14">
        <v>9.3145587969711716E-2</v>
      </c>
      <c r="E58" s="14">
        <v>5.8000000000000003E-2</v>
      </c>
      <c r="F58" s="103"/>
    </row>
    <row r="59" spans="1:6" ht="18" customHeight="1">
      <c r="A59" s="103"/>
      <c r="B59" s="11" t="s">
        <v>1081</v>
      </c>
      <c r="C59" s="12" t="s">
        <v>1082</v>
      </c>
      <c r="D59" s="14">
        <v>9.3145587969711716E-2</v>
      </c>
      <c r="E59" s="14">
        <v>5.8000000000000003E-2</v>
      </c>
      <c r="F59" s="103"/>
    </row>
    <row r="60" spans="1:6" ht="18" customHeight="1">
      <c r="A60" s="103"/>
      <c r="B60" s="11" t="s">
        <v>1083</v>
      </c>
      <c r="C60" s="12" t="s">
        <v>1084</v>
      </c>
      <c r="D60" s="14">
        <v>9.3145587969711716E-2</v>
      </c>
      <c r="E60" s="14">
        <v>5.8000000000000003E-2</v>
      </c>
      <c r="F60" s="103"/>
    </row>
    <row r="61" spans="1:6" ht="18" customHeight="1">
      <c r="A61" s="103"/>
      <c r="B61" s="11" t="s">
        <v>220</v>
      </c>
      <c r="C61" s="12" t="s">
        <v>1085</v>
      </c>
      <c r="D61" s="14">
        <v>0.03</v>
      </c>
      <c r="E61" s="168">
        <v>0.03</v>
      </c>
      <c r="F61" s="103"/>
    </row>
    <row r="62" spans="1:6" ht="18" customHeight="1">
      <c r="A62" s="103"/>
      <c r="B62" s="11" t="s">
        <v>1086</v>
      </c>
      <c r="C62" s="12" t="s">
        <v>1087</v>
      </c>
      <c r="D62" s="19"/>
      <c r="E62" s="19"/>
      <c r="F62" s="103"/>
    </row>
    <row r="63" spans="1:6" ht="18" customHeight="1">
      <c r="A63" s="103"/>
      <c r="B63" s="11" t="s">
        <v>1088</v>
      </c>
      <c r="C63" s="12" t="s">
        <v>1089</v>
      </c>
      <c r="D63" s="19"/>
      <c r="E63" s="19"/>
      <c r="F63" s="103"/>
    </row>
    <row r="64" spans="1:6" ht="18" customHeight="1">
      <c r="A64" s="103"/>
      <c r="B64" s="11" t="s">
        <v>221</v>
      </c>
      <c r="C64" s="12" t="s">
        <v>158</v>
      </c>
      <c r="D64" s="14"/>
      <c r="E64" s="19"/>
      <c r="F64" s="103"/>
    </row>
    <row r="65" spans="1:6" ht="18" customHeight="1">
      <c r="A65" s="103"/>
      <c r="B65" s="11" t="s">
        <v>1090</v>
      </c>
      <c r="C65" s="12" t="s">
        <v>160</v>
      </c>
      <c r="D65" s="19">
        <v>0.03</v>
      </c>
      <c r="E65" s="19">
        <v>0.03</v>
      </c>
      <c r="F65" s="103"/>
    </row>
    <row r="66" spans="1:6" ht="18" customHeight="1">
      <c r="A66" s="103"/>
      <c r="B66" s="512" t="s">
        <v>1091</v>
      </c>
      <c r="C66" s="513"/>
      <c r="D66" s="513"/>
      <c r="E66" s="514"/>
      <c r="F66" s="103"/>
    </row>
    <row r="67" spans="1:6" ht="18" customHeight="1">
      <c r="A67" s="103"/>
      <c r="B67" s="11" t="s">
        <v>1092</v>
      </c>
      <c r="C67" s="12" t="s">
        <v>1093</v>
      </c>
      <c r="D67" s="23"/>
      <c r="E67" s="23"/>
      <c r="F67" s="103"/>
    </row>
    <row r="68" spans="1:6" ht="18" customHeight="1">
      <c r="A68" s="103"/>
      <c r="B68" s="512" t="s">
        <v>1094</v>
      </c>
      <c r="C68" s="513"/>
      <c r="D68" s="513"/>
      <c r="E68" s="514"/>
      <c r="F68" s="103"/>
    </row>
    <row r="69" spans="1:6" ht="25" customHeight="1">
      <c r="A69" s="103"/>
      <c r="B69" s="11" t="s">
        <v>222</v>
      </c>
      <c r="C69" s="12" t="s">
        <v>1095</v>
      </c>
      <c r="D69" s="23"/>
      <c r="E69" s="23"/>
      <c r="F69" s="103"/>
    </row>
    <row r="70" spans="1:6" ht="25" customHeight="1">
      <c r="A70" s="103"/>
      <c r="B70" s="11" t="s">
        <v>223</v>
      </c>
      <c r="C70" s="12" t="s">
        <v>1096</v>
      </c>
      <c r="D70" s="23"/>
      <c r="E70" s="23"/>
      <c r="F70" s="103"/>
    </row>
    <row r="71" spans="1:6" ht="29.15" customHeight="1">
      <c r="A71" s="103"/>
      <c r="B71" s="11" t="s">
        <v>317</v>
      </c>
      <c r="C71" s="12" t="s">
        <v>1097</v>
      </c>
      <c r="D71" s="13">
        <v>211607.51028399999</v>
      </c>
      <c r="E71" s="13">
        <v>334766.81595900003</v>
      </c>
      <c r="F71" s="103"/>
    </row>
    <row r="72" spans="1:6" ht="29.15" customHeight="1">
      <c r="A72" s="103"/>
      <c r="B72" s="11" t="s">
        <v>1098</v>
      </c>
      <c r="C72" s="12" t="s">
        <v>1099</v>
      </c>
      <c r="D72" s="13">
        <v>211607.51028399999</v>
      </c>
      <c r="E72" s="13">
        <v>334766.81595900003</v>
      </c>
      <c r="F72" s="103"/>
    </row>
    <row r="73" spans="1:6" ht="29.15" customHeight="1">
      <c r="A73" s="103"/>
      <c r="B73" s="11" t="s">
        <v>319</v>
      </c>
      <c r="C73" s="12" t="s">
        <v>1100</v>
      </c>
      <c r="D73" s="14">
        <v>9.3145587969711716E-2</v>
      </c>
      <c r="E73" s="14">
        <v>5.8000000000000003E-2</v>
      </c>
      <c r="F73" s="103"/>
    </row>
    <row r="74" spans="1:6" ht="29.15" customHeight="1">
      <c r="A74" s="103"/>
      <c r="B74" s="11" t="s">
        <v>1101</v>
      </c>
      <c r="C74" s="12" t="s">
        <v>1102</v>
      </c>
      <c r="D74" s="14">
        <v>9.3145587969711716E-2</v>
      </c>
      <c r="E74" s="14">
        <v>5.8000000000000003E-2</v>
      </c>
      <c r="F74" s="103"/>
    </row>
    <row r="75" spans="1:6" ht="15" customHeight="1">
      <c r="A75" s="103"/>
      <c r="B75" s="103"/>
      <c r="C75" s="103"/>
      <c r="D75" s="109"/>
      <c r="E75" s="109"/>
      <c r="F75" s="103"/>
    </row>
    <row r="77" spans="1:6">
      <c r="B77" s="186" t="s">
        <v>1135</v>
      </c>
      <c r="C77" s="186"/>
    </row>
    <row r="78" spans="1:6" ht="15.5">
      <c r="B78" s="185">
        <v>25</v>
      </c>
      <c r="C78" s="184" t="s">
        <v>1164</v>
      </c>
    </row>
  </sheetData>
  <mergeCells count="13">
    <mergeCell ref="B68:E68"/>
    <mergeCell ref="B29:E29"/>
    <mergeCell ref="B37:E37"/>
    <mergeCell ref="B42:E42"/>
    <mergeCell ref="B54:E54"/>
    <mergeCell ref="B57:E57"/>
    <mergeCell ref="B66:E66"/>
    <mergeCell ref="B17:E17"/>
    <mergeCell ref="B3:C3"/>
    <mergeCell ref="D6:E6"/>
    <mergeCell ref="B7:C7"/>
    <mergeCell ref="B8:C8"/>
    <mergeCell ref="B9:E9"/>
  </mergeCells>
  <pageMargins left="0.7" right="0.7" top="0.75" bottom="0.75" header="0.3" footer="0.3"/>
  <pageSetup paperSize="9" orientation="portrait"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88DC0320DB840043A6EF5CAB0A3B07C9" ma:contentTypeVersion="2" ma:contentTypeDescription="Create a new document." ma:contentTypeScope="" ma:versionID="bc2a6d37e6c9712c07bceb4fe2f0677f">
  <xsd:schema xmlns:xsd="http://www.w3.org/2001/XMLSchema" xmlns:xs="http://www.w3.org/2001/XMLSchema" xmlns:p="http://schemas.microsoft.com/office/2006/metadata/properties" xmlns:ns2="5e6c9502-c7f6-4e51-b341-d8421b7968d0" targetNamespace="http://schemas.microsoft.com/office/2006/metadata/properties" ma:root="true" ma:fieldsID="bf54c22d9c7bc27166cccb5c82c328f8" ns2:_="">
    <xsd:import namespace="5e6c9502-c7f6-4e51-b341-d8421b7968d0"/>
    <xsd:element name="properties">
      <xsd:complexType>
        <xsd:sequence>
          <xsd:element name="documentManagement">
            <xsd:complexType>
              <xsd:all>
                <xsd:element ref="ns2:SharedWithUsers" minOccurs="0"/>
                <xsd:element ref="ns2: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e6c9502-c7f6-4e51-b341-d8421b7968d0"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620DC46-9C11-417C-ACDE-D7598837DCD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e6c9502-c7f6-4e51-b341-d8421b7968d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56FBEE4-D047-4AC1-B230-9306714622B7}">
  <ds:schemaRefs>
    <ds:schemaRef ds:uri="http://schemas.microsoft.com/office/infopath/2007/PartnerControls"/>
    <ds:schemaRef ds:uri="http://schemas.openxmlformats.org/package/2006/metadata/core-properties"/>
    <ds:schemaRef ds:uri="http://schemas.microsoft.com/office/2006/documentManagement/types"/>
    <ds:schemaRef ds:uri="http://schemas.microsoft.com/office/2006/metadata/properties"/>
    <ds:schemaRef ds:uri="http://purl.org/dc/dcmitype/"/>
    <ds:schemaRef ds:uri="http://www.w3.org/XML/1998/namespace"/>
    <ds:schemaRef ds:uri="http://purl.org/dc/elements/1.1/"/>
    <ds:schemaRef ds:uri="http://purl.org/dc/terms/"/>
    <ds:schemaRef ds:uri="5e6c9502-c7f6-4e51-b341-d8421b7968d0"/>
  </ds:schemaRefs>
</ds:datastoreItem>
</file>

<file path=customXml/itemProps3.xml><?xml version="1.0" encoding="utf-8"?>
<ds:datastoreItem xmlns:ds="http://schemas.openxmlformats.org/officeDocument/2006/customXml" ds:itemID="{6D88B866-B20A-4616-98D3-AD90D5DDFCC6}">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34</vt:i4>
      </vt:variant>
    </vt:vector>
  </HeadingPairs>
  <TitlesOfParts>
    <vt:vector size="34" baseType="lpstr">
      <vt:lpstr>Contents</vt:lpstr>
      <vt:lpstr>Introduction</vt:lpstr>
      <vt:lpstr>EU CC1</vt:lpstr>
      <vt:lpstr>EU CC2</vt:lpstr>
      <vt:lpstr>EU KM1</vt:lpstr>
      <vt:lpstr>EU CCyB1</vt:lpstr>
      <vt:lpstr>EU CCyB2</vt:lpstr>
      <vt:lpstr>EU LR1</vt:lpstr>
      <vt:lpstr>EU LR2</vt:lpstr>
      <vt:lpstr>EU LR3</vt:lpstr>
      <vt:lpstr>EU OV1</vt:lpstr>
      <vt:lpstr>EU CQ1</vt:lpstr>
      <vt:lpstr>EU CQ4</vt:lpstr>
      <vt:lpstr>EU CQ5</vt:lpstr>
      <vt:lpstr>EU CR1</vt:lpstr>
      <vt:lpstr>EU CR1-A</vt:lpstr>
      <vt:lpstr>EU CR2</vt:lpstr>
      <vt:lpstr>EU CR3</vt:lpstr>
      <vt:lpstr>EU CR4</vt:lpstr>
      <vt:lpstr>EU CR5</vt:lpstr>
      <vt:lpstr>EU CR6</vt:lpstr>
      <vt:lpstr>EU CR7-A</vt:lpstr>
      <vt:lpstr>EU CR8</vt:lpstr>
      <vt:lpstr>EU CR10</vt:lpstr>
      <vt:lpstr>EU CCR1</vt:lpstr>
      <vt:lpstr>EU CCR2</vt:lpstr>
      <vt:lpstr>EU CCR4</vt:lpstr>
      <vt:lpstr>EU CCR5</vt:lpstr>
      <vt:lpstr>EU CCR8</vt:lpstr>
      <vt:lpstr>EU MR1</vt:lpstr>
      <vt:lpstr>EU LIQ1</vt:lpstr>
      <vt:lpstr>EU LIQ2</vt:lpstr>
      <vt:lpstr>EU LIQB</vt:lpstr>
      <vt:lpstr>FFFS 2010 7</vt:lpstr>
    </vt:vector>
  </TitlesOfParts>
  <Company>SEK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Uotila, Anna-Maria</dc:creator>
  <cp:lastModifiedBy>Uotila, Anna-Maria</cp:lastModifiedBy>
  <dcterms:created xsi:type="dcterms:W3CDTF">2021-07-29T13:06:35Z</dcterms:created>
  <dcterms:modified xsi:type="dcterms:W3CDTF">2021-08-27T09:55:24Z</dcterms:modified>
  <cp:contentStatus>Final</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0x01010088DC0320DB840043A6EF5CAB0A3B07C9</vt:lpwstr>
  </property>
  <property fmtid="{D5CDD505-2E9C-101B-9397-08002B2CF9AE}" pid="3" name="_MarkAsFinal">
    <vt:bool>true</vt:bool>
  </property>
</Properties>
</file>